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tables/table1.xml" ContentType="application/vnd.openxmlformats-officedocument.spreadsheetml.table+xml"/>
  <Override PartName="/xl/queryTables/queryTable7.xml" ContentType="application/vnd.openxmlformats-officedocument.spreadsheetml.queryTable+xml"/>
  <Override PartName="/xl/tables/table2.xml" ContentType="application/vnd.openxmlformats-officedocument.spreadsheetml.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tables/table3.xml" ContentType="application/vnd.openxmlformats-officedocument.spreadsheetml.table+xml"/>
  <Override PartName="/xl/queryTables/queryTable1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My Documents\km\ICGA\TCEC\TCEC_13\"/>
    </mc:Choice>
  </mc:AlternateContent>
  <xr:revisionPtr revIDLastSave="0" documentId="13_ncr:1_{9D69797D-AE35-41DF-9D7B-406BA7CE21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 Index to Wksheets" sheetId="1" r:id="rId1"/>
    <sheet name="1 TCEC13 Engines" sheetId="5" r:id="rId2"/>
    <sheet name="2 TCEC13 D4...P x-tables" sheetId="13" r:id="rId3"/>
    <sheet name="3 Generic Divisional Statistics" sheetId="29" r:id="rId4"/>
    <sheet name="4 Shortest-longest" sheetId="23" r:id="rId5"/>
    <sheet name="5 TCEC13.4 ganes" sheetId="34" r:id="rId6"/>
    <sheet name="6 TCEC13.3 games" sheetId="35" r:id="rId7"/>
    <sheet name="7 TCEC13.2 games" sheetId="22" r:id="rId8"/>
    <sheet name="8 TCEC13.1 games" sheetId="24" r:id="rId9"/>
    <sheet name="9 TCEC 13.P games" sheetId="25" r:id="rId10"/>
    <sheet name="10 TCEC 13.SF games" sheetId="36" r:id="rId11"/>
  </sheets>
  <definedNames>
    <definedName name="_13.1_GH_sequence" localSheetId="8">'8 TCEC13.1 games'!$B$10:$P$122</definedName>
    <definedName name="_13.1_GH_x_table" localSheetId="2">'2 TCEC13 D4...P x-tables'!$C$42:$R$50</definedName>
    <definedName name="_13.2_GH_sequence" localSheetId="7">'7 TCEC13.2 games'!$B$9:$P$122</definedName>
    <definedName name="_13.2_GH_x_table" localSheetId="2">'2 TCEC13 D4...P x-tables'!$C$31:$R$39</definedName>
    <definedName name="_13.3_GH_x_table" localSheetId="2">'2 TCEC13 D4...P x-tables'!$C$19:$R$27</definedName>
    <definedName name="_13.4_GH_x_table" localSheetId="2">'2 TCEC13 D4...P x-tables'!$C$7:$R$15</definedName>
    <definedName name="_13.P_GH_sequence" localSheetId="9">'9 TCEC 13.P games'!#REF!</definedName>
    <definedName name="_13.P_GH_sequence_a" localSheetId="9">'9 TCEC 13.P games'!$B$4:$O$4</definedName>
    <definedName name="_13.P_GH_sequence_a_1" localSheetId="9">'9 TCEC 13.P games'!#REF!</definedName>
    <definedName name="_13.P_GH_sequence_a_2" localSheetId="9">'9 TCEC 13.P games'!$B$5:$O$166</definedName>
    <definedName name="_13.P_GH_sequence_a_3" localSheetId="9">'9 TCEC 13.P games'!$B$167:$O$228</definedName>
    <definedName name="_13.P_GH_x_table_1" localSheetId="2">'2 TCEC13 D4...P x-tables'!$C$64:$R$72</definedName>
    <definedName name="_13.P_GH_x_table_2" localSheetId="2">'2 TCEC13 D4...P x-tables'!#REF!</definedName>
    <definedName name="_13.P_GH_x_table_3" localSheetId="2">'2 TCEC13 D4...P x-tables'!$C$53:$R$61</definedName>
    <definedName name="_R1_x_table" localSheetId="2">'2 TCEC13 D4...P x-tables'!#REF!</definedName>
    <definedName name="_R4_Rapid_x_table" localSheetId="2">'2 TCEC13 D4...P x-tables'!#REF!</definedName>
    <definedName name="_R4_Rapid_x_table_1" localSheetId="2">'2 TCEC13 D4...P x-tables'!#REF!</definedName>
    <definedName name="_R4_Rapid_x_table_2" localSheetId="2">'2 TCEC13 D4...P x-tables'!#REF!</definedName>
    <definedName name="_R5_Blitz_x_table" localSheetId="2">'2 TCEC13 D4...P x-tables'!#REF!</definedName>
    <definedName name="D0_x_table" localSheetId="2">'2 TCEC13 D4...P x-tables'!#REF!</definedName>
    <definedName name="D0_x_table_1" localSheetId="2">'2 TCEC13 D4...P x-tables'!#REF!</definedName>
    <definedName name="D1_x_table" localSheetId="2">'2 TCEC13 D4...P x-tables'!#REF!</definedName>
    <definedName name="D1_x_table_1" localSheetId="2">'2 TCEC13 D4...P x-tables'!#REF!</definedName>
    <definedName name="D2_x_table" localSheetId="2">'2 TCEC13 D4...P x-tables'!#REF!</definedName>
    <definedName name="D2_x_table_1" localSheetId="2">'2 TCEC13 D4...P x-tables'!#REF!</definedName>
    <definedName name="D3_x_table" localSheetId="2">'2 TCEC13 D4...P x-tables'!#REF!</definedName>
    <definedName name="D3_x_table_1" localSheetId="2">'2 TCEC13 D4...P x-tables'!#REF!</definedName>
    <definedName name="D4_games" localSheetId="7">'7 TCEC13.2 games'!#REF!</definedName>
    <definedName name="D4_x_table" localSheetId="2">'2 TCEC13 D4...P x-tables'!#REF!</definedName>
    <definedName name="D4_x_table_1" localSheetId="2">'2 TCEC13 D4...P x-tables'!#REF!</definedName>
    <definedName name="D4_x_table_2" localSheetId="2">'2 TCEC13 D4...P x-tables'!#REF!</definedName>
    <definedName name="D4_x_table_3" localSheetId="2">'2 TCEC13 D4...P x-tables'!#REF!</definedName>
    <definedName name="ExternalData_1" localSheetId="10" hidden="1">'10 TCEC 13.SF games'!$E$1:$J$111</definedName>
    <definedName name="ExternalData_1" localSheetId="5" hidden="1">'5 TCEC13.4 ganes'!$A$1:$N$123</definedName>
    <definedName name="ExternalData_1" localSheetId="6" hidden="1">'6 TCEC13.3 games'!$A$1:$N$123</definedName>
    <definedName name="TCEC12.1_x_table" localSheetId="2">'2 TCEC13 D4...P x-tables'!#REF!</definedName>
    <definedName name="TCEC12.1_x_table_1" localSheetId="2">'2 TCEC13 D4...P x-tables'!#REF!</definedName>
    <definedName name="TCEC12.P_x_table" localSheetId="2">'2 TCEC13 D4...P x-tables'!#REF!</definedName>
    <definedName name="TCEC12.P_x_table_1" localSheetId="2">'2 TCEC13 D4...P x-tables'!#REF!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29" l="1"/>
  <c r="I23" i="29"/>
  <c r="F26" i="29"/>
  <c r="F23" i="29"/>
  <c r="X33" i="29"/>
  <c r="U33" i="29"/>
  <c r="W28" i="29"/>
  <c r="W26" i="29"/>
  <c r="W23" i="29"/>
  <c r="U29" i="29"/>
  <c r="U28" i="29"/>
  <c r="U27" i="29"/>
  <c r="U26" i="29"/>
  <c r="U25" i="29"/>
  <c r="U24" i="29"/>
  <c r="U23" i="29"/>
  <c r="U22" i="29"/>
  <c r="U21" i="29"/>
  <c r="U20" i="29"/>
  <c r="U18" i="29"/>
  <c r="U17" i="29"/>
  <c r="U15" i="29"/>
  <c r="U14" i="29"/>
  <c r="U13" i="29"/>
  <c r="U12" i="29"/>
  <c r="L26" i="29" l="1"/>
  <c r="L23" i="29"/>
  <c r="O26" i="29"/>
  <c r="O23" i="29"/>
  <c r="R23" i="29"/>
  <c r="R26" i="29"/>
  <c r="R28" i="29"/>
  <c r="O28" i="29"/>
  <c r="L28" i="29"/>
  <c r="I28" i="29"/>
  <c r="F28" i="29"/>
  <c r="J21" i="13" l="1"/>
  <c r="G21" i="13"/>
  <c r="E32" i="29" l="1"/>
  <c r="H32" i="29"/>
  <c r="K32" i="29"/>
  <c r="R33" i="29"/>
  <c r="N32" i="29"/>
  <c r="L33" i="29" l="1"/>
  <c r="I33" i="29"/>
  <c r="O33" i="29"/>
  <c r="F33" i="29"/>
  <c r="R29" i="29"/>
  <c r="R27" i="29"/>
  <c r="R25" i="29"/>
  <c r="R24" i="29"/>
  <c r="R22" i="29"/>
  <c r="R21" i="29"/>
  <c r="R20" i="29"/>
  <c r="R15" i="29"/>
  <c r="R14" i="29"/>
  <c r="R13" i="29"/>
  <c r="R12" i="29"/>
  <c r="Q17" i="29"/>
  <c r="R17" i="29" s="1"/>
  <c r="Q18" i="29"/>
  <c r="R18" i="29" s="1"/>
  <c r="J72" i="13" l="1"/>
  <c r="J71" i="13"/>
  <c r="J70" i="13"/>
  <c r="J69" i="13"/>
  <c r="J68" i="13"/>
  <c r="J67" i="13"/>
  <c r="J66" i="13"/>
  <c r="J65" i="13"/>
  <c r="J61" i="13"/>
  <c r="J60" i="13"/>
  <c r="J59" i="13"/>
  <c r="J58" i="13"/>
  <c r="J57" i="13"/>
  <c r="J56" i="13"/>
  <c r="J55" i="13"/>
  <c r="J54" i="13"/>
  <c r="O29" i="29" l="1"/>
  <c r="O27" i="29"/>
  <c r="L29" i="29"/>
  <c r="L27" i="29"/>
  <c r="F29" i="29"/>
  <c r="F27" i="29"/>
  <c r="I29" i="29"/>
  <c r="I27" i="29"/>
  <c r="I25" i="29"/>
  <c r="I24" i="29"/>
  <c r="I22" i="29"/>
  <c r="I21" i="29"/>
  <c r="I20" i="29"/>
  <c r="W29" i="29" l="1"/>
  <c r="O15" i="29"/>
  <c r="O14" i="29"/>
  <c r="O13" i="29"/>
  <c r="O12" i="29"/>
  <c r="O25" i="29" l="1"/>
  <c r="O24" i="29"/>
  <c r="O22" i="29"/>
  <c r="O21" i="29"/>
  <c r="O20" i="29"/>
  <c r="L25" i="29"/>
  <c r="L24" i="29"/>
  <c r="L22" i="29"/>
  <c r="L21" i="29"/>
  <c r="L20" i="29"/>
  <c r="F22" i="29"/>
  <c r="F24" i="29"/>
  <c r="F21" i="29"/>
  <c r="F25" i="29"/>
  <c r="F20" i="29"/>
  <c r="W22" i="29" l="1"/>
  <c r="W24" i="29"/>
  <c r="W21" i="29"/>
  <c r="W25" i="29"/>
  <c r="W20" i="29"/>
  <c r="W12" i="29"/>
  <c r="W13" i="29"/>
  <c r="W14" i="29"/>
  <c r="W15" i="29"/>
  <c r="W11" i="29"/>
  <c r="N18" i="29"/>
  <c r="O18" i="29" s="1"/>
  <c r="N17" i="29"/>
  <c r="O17" i="29" s="1"/>
  <c r="K18" i="29"/>
  <c r="L18" i="29" s="1"/>
  <c r="K17" i="29"/>
  <c r="L17" i="29" s="1"/>
  <c r="H18" i="29"/>
  <c r="I18" i="29" s="1"/>
  <c r="H17" i="29"/>
  <c r="I17" i="29" s="1"/>
  <c r="E18" i="29"/>
  <c r="F18" i="29" s="1"/>
  <c r="E17" i="29"/>
  <c r="F17" i="29" s="1"/>
  <c r="N16" i="29"/>
  <c r="O16" i="29" s="1"/>
  <c r="K16" i="29"/>
  <c r="H16" i="29"/>
  <c r="E16" i="29"/>
  <c r="L16" i="29"/>
  <c r="I16" i="29"/>
  <c r="F16" i="29"/>
  <c r="X28" i="29" l="1"/>
  <c r="X23" i="29"/>
  <c r="X26" i="29"/>
  <c r="X29" i="29"/>
  <c r="X27" i="29"/>
  <c r="X12" i="29"/>
  <c r="X24" i="29"/>
  <c r="X15" i="29"/>
  <c r="X20" i="29"/>
  <c r="X22" i="29"/>
  <c r="X14" i="29"/>
  <c r="X25" i="29"/>
  <c r="X13" i="29"/>
  <c r="X21" i="29"/>
  <c r="W16" i="29"/>
  <c r="X16" i="29" s="1"/>
  <c r="W17" i="29"/>
  <c r="X17" i="29" s="1"/>
  <c r="W18" i="29"/>
  <c r="X18" i="29" s="1"/>
  <c r="F51" i="13" l="1"/>
  <c r="J44" i="13"/>
  <c r="J45" i="13"/>
  <c r="J46" i="13"/>
  <c r="J47" i="13"/>
  <c r="J48" i="13"/>
  <c r="J49" i="13"/>
  <c r="J50" i="13"/>
  <c r="J43" i="13"/>
  <c r="J51" i="13" l="1"/>
  <c r="J11" i="13"/>
  <c r="G11" i="13"/>
  <c r="B11" i="5" l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l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F40" i="13"/>
  <c r="F28" i="13"/>
  <c r="J33" i="13"/>
  <c r="J34" i="13"/>
  <c r="J35" i="13"/>
  <c r="J36" i="13"/>
  <c r="J37" i="13"/>
  <c r="J38" i="13"/>
  <c r="J39" i="13"/>
  <c r="J32" i="13"/>
  <c r="J40" i="13" l="1"/>
  <c r="J22" i="13"/>
  <c r="J23" i="13"/>
  <c r="J24" i="13"/>
  <c r="J25" i="13"/>
  <c r="J26" i="13"/>
  <c r="J27" i="13"/>
  <c r="J20" i="13"/>
  <c r="G22" i="13"/>
  <c r="G23" i="13"/>
  <c r="G24" i="13"/>
  <c r="G25" i="13"/>
  <c r="G26" i="13"/>
  <c r="G27" i="13"/>
  <c r="G20" i="13"/>
  <c r="J28" i="13" l="1"/>
  <c r="G9" i="13"/>
  <c r="G10" i="13"/>
  <c r="G12" i="13"/>
  <c r="G13" i="13"/>
  <c r="G14" i="13"/>
  <c r="G15" i="13"/>
  <c r="G8" i="13"/>
  <c r="F16" i="13"/>
  <c r="J9" i="13"/>
  <c r="J10" i="13"/>
  <c r="J12" i="13"/>
  <c r="J13" i="13"/>
  <c r="J14" i="13"/>
  <c r="J15" i="13"/>
  <c r="J8" i="13"/>
  <c r="J16" i="13" l="1"/>
  <c r="B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3.1_GH sequence" type="6" refreshedVersion="6" background="1" saveData="1">
    <textPr codePage="850" sourceFile="C:\My Documents\km\icga\TCEC\TCEC_13\logfiles\13.1_GH sequence.txt" delimited="0">
      <textFields count="15">
        <textField/>
        <textField type="text" position="3"/>
        <textField type="text" position="21"/>
        <textField type="text" position="29"/>
        <textField type="text" position="48"/>
        <textField position="65"/>
        <textField type="text" position="69"/>
        <textField type="text" position="77"/>
        <textField type="text" position="86"/>
        <textField type="text" position="94"/>
        <textField type="YMD" position="97"/>
        <textField position="108"/>
        <textField type="text" position="117"/>
        <textField type="text" position="121"/>
        <textField type="text" position="192"/>
      </textFields>
    </textPr>
  </connection>
  <connection id="2" xr16:uid="{00000000-0015-0000-FFFF-FFFF01000000}" name="13.1_GH x-table" type="6" refreshedVersion="6" background="1" saveData="1">
    <textPr codePage="932" sourceFile="C:\My Documents\km\icga\TCEC\TCEC_13\logfiles\13.1_GH x-table.txt" delimited="0">
      <textFields count="17">
        <textField/>
        <textField type="text" position="2"/>
        <textField position="20"/>
        <textField position="25"/>
        <textField position="30"/>
        <textField position="33"/>
        <textField position="40"/>
        <textField position="42"/>
        <textField position="47"/>
        <textField type="text" position="52"/>
        <textField type="text" position="57"/>
        <textField type="text" position="62"/>
        <textField type="text" position="67"/>
        <textField type="text" position="72"/>
        <textField type="text" position="77"/>
        <textField type="text" position="82"/>
        <textField type="text" position="87"/>
      </textFields>
    </textPr>
  </connection>
  <connection id="3" xr16:uid="{00000000-0015-0000-FFFF-FFFF02000000}" name="13.2_GH sequence" type="6" refreshedVersion="6" background="1" saveData="1">
    <textPr codePage="850" sourceFile="C:\My Documents\km\icga\TCEC\TCEC_13\logfiles\13.2_GH sequence.txt" delimited="0">
      <textFields count="15">
        <textField/>
        <textField type="text" position="3"/>
        <textField type="text" position="21"/>
        <textField type="text" position="29"/>
        <textField type="text" position="48"/>
        <textField position="65"/>
        <textField position="69"/>
        <textField position="77"/>
        <textField position="86"/>
        <textField position="94"/>
        <textField position="97"/>
        <textField position="108"/>
        <textField position="117"/>
        <textField position="121"/>
        <textField position="193"/>
      </textFields>
    </textPr>
  </connection>
  <connection id="4" xr16:uid="{00000000-0015-0000-FFFF-FFFF03000000}" name="13.2_GH x-table" type="6" refreshedVersion="6" background="1" saveData="1">
    <textPr codePage="932" sourceFile="C:\My Documents\km\icga\TCEC\TCEC_13\logfiles\13.2_GH x-table.txt" delimited="0">
      <textFields count="17">
        <textField/>
        <textField position="2"/>
        <textField position="21"/>
        <textField position="25"/>
        <textField position="30"/>
        <textField position="33"/>
        <textField position="40"/>
        <textField position="42"/>
        <textField position="47"/>
        <textField type="text" position="52"/>
        <textField type="text" position="57"/>
        <textField type="text" position="62"/>
        <textField type="text" position="67"/>
        <textField type="text" position="72"/>
        <textField type="text" position="77"/>
        <textField type="text" position="82"/>
        <textField type="text" position="87"/>
      </textFields>
    </textPr>
  </connection>
  <connection id="5" xr16:uid="{00000000-0015-0000-FFFF-FFFF04000000}" name="13.3_GH x-table" type="6" refreshedVersion="6" background="1" saveData="1">
    <textPr codePage="932" sourceFile="C:\My Documents\km\icga\TCEC\TCEC_13\logfiles\13.3_GH x-table.txt" delimited="0">
      <textFields count="16">
        <textField/>
        <textField position="2"/>
        <textField position="19"/>
        <textField position="26"/>
        <textField position="31"/>
        <textField position="34"/>
        <textField position="42"/>
        <textField position="47"/>
        <textField type="text" position="53"/>
        <textField type="text" position="57"/>
        <textField type="text" position="62"/>
        <textField type="text" position="67"/>
        <textField type="text" position="72"/>
        <textField type="text" position="77"/>
        <textField type="text" position="82"/>
        <textField type="text" position="87"/>
      </textFields>
    </textPr>
  </connection>
  <connection id="6" xr16:uid="{00000000-0015-0000-FFFF-FFFF05000000}" name="13.4_GH x-table" type="6" refreshedVersion="6" background="1" saveData="1">
    <textPr codePage="932" sourceFile="C:\My Documents\km\icga\TCEC\TCEC_13\logfiles\13.4_GH x-table.txt" delimited="0">
      <textFields count="17">
        <textField/>
        <textField position="2"/>
        <textField position="20"/>
        <textField position="24"/>
        <textField position="29"/>
        <textField position="32"/>
        <textField position="39"/>
        <textField position="41"/>
        <textField position="46"/>
        <textField type="text" position="51"/>
        <textField type="text" position="56"/>
        <textField type="text" position="61"/>
        <textField type="text" position="66"/>
        <textField type="text" position="71"/>
        <textField type="text" position="76"/>
        <textField type="text" position="81"/>
        <textField type="text" position="86"/>
      </textFields>
    </textPr>
  </connection>
  <connection id="7" xr16:uid="{00000000-0015-0000-FFFF-FFFF07000000}" name="13.P_GH sequence a" type="6" refreshedVersion="6" background="1" saveData="1">
    <textPr codePage="850" sourceFile="C:\My Documents\km\icga\TCEC\TCEC_13\logfiles\13.P_GH sequence a.txt" delimited="0">
      <textFields count="16">
        <textField/>
        <textField type="text" position="3"/>
        <textField type="text" position="20"/>
        <textField type="text" position="28"/>
        <textField type="text" position="46"/>
        <textField position="63"/>
        <textField type="text" position="67"/>
        <textField type="text" position="75"/>
        <textField type="text" position="84"/>
        <textField type="skip" position="92"/>
        <textField type="text" position="95"/>
        <textField type="text" position="106"/>
        <textField type="text" position="115"/>
        <textField type="text" position="119"/>
        <textField type="text" position="188"/>
        <textField position="236"/>
      </textFields>
    </textPr>
  </connection>
  <connection id="8" xr16:uid="{00000000-0015-0000-FFFF-FFFF08000000}" name="13.P_GH sequence a1" type="6" refreshedVersion="6" background="1" saveData="1">
    <textPr codePage="850" sourceFile="C:\My Documents\km\icga\TCEC\TCEC_13\logfiles\13.P_GH sequence a.txt" delimited="0">
      <textFields count="15">
        <textField/>
        <textField type="text" position="3"/>
        <textField type="text" position="20"/>
        <textField type="text" position="28"/>
        <textField type="text" position="46"/>
        <textField position="63"/>
        <textField type="text" position="67"/>
        <textField type="text" position="75"/>
        <textField type="text" position="84"/>
        <textField type="skip" position="92"/>
        <textField type="text" position="95"/>
        <textField type="text" position="106"/>
        <textField type="text" position="115"/>
        <textField type="text" position="119"/>
        <textField type="text" position="188"/>
      </textFields>
    </textPr>
  </connection>
  <connection id="9" xr16:uid="{00000000-0015-0000-FFFF-FFFF09000000}" name="13.P_GH sequence a2" type="6" refreshedVersion="6" background="1" saveData="1">
    <textPr codePage="850" sourceFile="C:\My Documents\km\icga\TCEC\TCEC_13\logfiles\13.P_GH sequence a.txt" delimited="0">
      <textFields count="15">
        <textField/>
        <textField type="text" position="3"/>
        <textField type="text" position="20"/>
        <textField type="text" position="28"/>
        <textField type="text" position="46"/>
        <textField position="63"/>
        <textField type="text" position="67"/>
        <textField type="text" position="75"/>
        <textField type="text" position="84"/>
        <textField type="skip" position="92"/>
        <textField type="text" position="95"/>
        <textField type="text" position="106"/>
        <textField type="text" position="115"/>
        <textField type="text" position="119"/>
        <textField type="text" position="188"/>
      </textFields>
    </textPr>
  </connection>
  <connection id="10" xr16:uid="{00000000-0015-0000-FFFF-FFFF0A000000}" name="13.P_GH x-table1" type="6" refreshedVersion="6" background="1" saveData="1">
    <textPr codePage="932" sourceFile="C:\My Documents\km\icga\TCEC\TCEC_13\logfiles\13.P_GH x-table.txt" delimited="0">
      <textFields count="17">
        <textField/>
        <textField type="text" position="2"/>
        <textField position="20"/>
        <textField position="24"/>
        <textField position="29"/>
        <textField position="32"/>
        <textField position="39"/>
        <textField position="41"/>
        <textField position="45"/>
        <textField type="text" position="50"/>
        <textField type="text" position="58"/>
        <textField type="text" position="66"/>
        <textField type="text" position="74"/>
        <textField type="text" position="82"/>
        <textField type="text" position="90"/>
        <textField type="text" position="98"/>
        <textField type="text" position="106"/>
      </textFields>
    </textPr>
  </connection>
  <connection id="11" xr16:uid="{00000000-0015-0000-FFFF-FFFF0B000000}" name="13.P_GH x-table21" type="6" refreshedVersion="6" background="1" saveData="1">
    <textPr codePage="932" sourceFile="C:\My Documents\km\icga\TCEC\TCEC_13\logfiles\13.P_GH x-table.txt" delimited="0">
      <textFields count="17">
        <textField/>
        <textField type="text" position="2"/>
        <textField position="20"/>
        <textField position="24"/>
        <textField position="29"/>
        <textField position="32"/>
        <textField position="40"/>
        <textField position="42"/>
        <textField position="46"/>
        <textField type="text" position="51"/>
        <textField type="text" position="60"/>
        <textField type="text" position="69"/>
        <textField type="text" position="78"/>
        <textField type="text" position="87"/>
        <textField type="text" position="96"/>
        <textField type="text" position="105"/>
        <textField type="text" position="114"/>
      </textFields>
    </textPr>
  </connection>
  <connection id="12" xr16:uid="{467F7E32-5DD3-46AE-9632-86B9BC10EF94}" keepAlive="1" name="Query - TCEC_Season_13_-_Division_3_Schedule" description="Connection to the 'TCEC_Season_13_-_Division_3_Schedule' query in the workbook." type="5" refreshedVersion="6" background="1" saveData="1">
    <dbPr connection="Provider=Microsoft.Mashup.OleDb.1;Data Source=$Workbook$;Location=TCEC_Season_13_-_Division_3_Schedule;Extended Properties=&quot;&quot;" command="SELECT * FROM [TCEC_Season_13_-_Division_3_Schedule]"/>
  </connection>
  <connection id="13" xr16:uid="{3CAB5477-0CAB-4D6F-A116-07C08907FC43}" keepAlive="1" name="Query - TCEC_Season_13_-_Division_4_Schedule" description="Connection to the 'TCEC_Season_13_-_Division_4_Schedule' query in the workbook." type="5" refreshedVersion="6" background="1">
    <dbPr connection="Provider=Microsoft.Mashup.OleDb.1;Data Source=$Workbook$;Location=TCEC_Season_13_-_Division_4_Schedule;Extended Properties=&quot;&quot;" command="SELECT * FROM [TCEC_Season_13_-_Division_4_Schedule]"/>
  </connection>
  <connection id="14" xr16:uid="{F565F68E-0319-4643-B88B-699782798BDF}" keepAlive="1" name="Query - TCEC_Season_13_-_Division_4_Schedule (2)" description="Connection to the 'TCEC_Season_13_-_Division_4_Schedule (2)' query in the workbook." type="5" refreshedVersion="6" background="1" saveData="1">
    <dbPr connection="Provider=Microsoft.Mashup.OleDb.1;Data Source=$Workbook$;Location=&quot;TCEC_Season_13_-_Division_4_Schedule (2)&quot;;Extended Properties=&quot;&quot;" command="SELECT * FROM [TCEC_Season_13_-_Division_4_Schedule (2)]"/>
  </connection>
  <connection id="15" xr16:uid="{48D1F96E-F6D5-42F2-A4B0-0389763A9859}" keepAlive="1" name="Query - TCEC_Season_13_-_Superfinal_Schedule" description="Connection to the 'TCEC_Season_13_-_Superfinal_Schedule' query in the workbook." type="5" refreshedVersion="6" background="1" saveData="1">
    <dbPr connection="Provider=Microsoft.Mashup.OleDb.1;Data Source=$Workbook$;Location=TCEC_Season_13_-_Superfinal_Schedule;Extended Properties=&quot;&quot;" command="SELECT * FROM [TCEC_Season_13_-_Superfinal_Schedule]"/>
  </connection>
</connections>
</file>

<file path=xl/sharedStrings.xml><?xml version="1.0" encoding="utf-8"?>
<sst xmlns="http://schemas.openxmlformats.org/spreadsheetml/2006/main" count="8650" uniqueCount="2745">
  <si>
    <t>#</t>
  </si>
  <si>
    <t>Game</t>
  </si>
  <si>
    <t>White</t>
  </si>
  <si>
    <t>Black</t>
  </si>
  <si>
    <t>Notes</t>
  </si>
  <si>
    <t>Nirvana 2.4</t>
  </si>
  <si>
    <t>—</t>
  </si>
  <si>
    <t>1-0</t>
  </si>
  <si>
    <t>0-1</t>
  </si>
  <si>
    <t>Topic</t>
  </si>
  <si>
    <t>Bobcat 8</t>
  </si>
  <si>
    <t>Chiron</t>
  </si>
  <si>
    <t>ECO</t>
  </si>
  <si>
    <t>Opening</t>
  </si>
  <si>
    <t>Hannibal</t>
  </si>
  <si>
    <t>A45</t>
  </si>
  <si>
    <t>B23</t>
  </si>
  <si>
    <t>B15</t>
  </si>
  <si>
    <t>D11</t>
  </si>
  <si>
    <t>E60</t>
  </si>
  <si>
    <t>C00</t>
  </si>
  <si>
    <t>B00</t>
  </si>
  <si>
    <t>E90</t>
  </si>
  <si>
    <t>A50</t>
  </si>
  <si>
    <t>B08</t>
  </si>
  <si>
    <t>D47</t>
  </si>
  <si>
    <t>D12</t>
  </si>
  <si>
    <t>A28</t>
  </si>
  <si>
    <t>B07</t>
  </si>
  <si>
    <t>Andscacs</t>
  </si>
  <si>
    <t>Ginkgo</t>
  </si>
  <si>
    <t>A09</t>
  </si>
  <si>
    <t>A25</t>
  </si>
  <si>
    <t>D01</t>
  </si>
  <si>
    <t>x</t>
  </si>
  <si>
    <t>D97</t>
  </si>
  <si>
    <t>D85</t>
  </si>
  <si>
    <t>B22</t>
  </si>
  <si>
    <t>B12</t>
  </si>
  <si>
    <t>C11</t>
  </si>
  <si>
    <t>C01</t>
  </si>
  <si>
    <t>D45</t>
  </si>
  <si>
    <t>C41</t>
  </si>
  <si>
    <t>Jonny</t>
  </si>
  <si>
    <t>B45</t>
  </si>
  <si>
    <t>C07</t>
  </si>
  <si>
    <t>Engine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</si>
  <si>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</si>
  <si>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</si>
  <si>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</si>
  <si>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</si>
  <si>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</si>
  <si>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</si>
  <si>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</si>
  <si>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</si>
  <si>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</si>
  <si>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</si>
  <si>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</si>
  <si>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Ha</t>
  </si>
  <si>
    <t>Ni</t>
  </si>
  <si>
    <t>Jo</t>
  </si>
  <si>
    <t>Bo</t>
  </si>
  <si>
    <t>C05</t>
  </si>
  <si>
    <t>ELO</t>
  </si>
  <si>
    <t>Komodo</t>
  </si>
  <si>
    <t>Fire</t>
  </si>
  <si>
    <t>Houdini</t>
  </si>
  <si>
    <t>Stockfish</t>
  </si>
  <si>
    <t>Booot</t>
  </si>
  <si>
    <t>Nirvana</t>
  </si>
  <si>
    <t>Laser</t>
  </si>
  <si>
    <t>Texel</t>
  </si>
  <si>
    <t>Fizbo</t>
  </si>
  <si>
    <t>Wasp</t>
  </si>
  <si>
    <t>Nemorino</t>
  </si>
  <si>
    <t>Gull</t>
  </si>
  <si>
    <t>Arasan</t>
  </si>
  <si>
    <t>Bobcat</t>
  </si>
  <si>
    <t>Authors</t>
  </si>
  <si>
    <t>AD</t>
  </si>
  <si>
    <t>US</t>
  </si>
  <si>
    <t>NL</t>
  </si>
  <si>
    <t>UA</t>
  </si>
  <si>
    <t>IT</t>
  </si>
  <si>
    <t>DE</t>
  </si>
  <si>
    <t>RU</t>
  </si>
  <si>
    <t>US/PH</t>
  </si>
  <si>
    <t>BE</t>
  </si>
  <si>
    <t>SE</t>
  </si>
  <si>
    <t>Tord Romstad, Marco Costalba, Joona Kiiski, Gary Linscott</t>
  </si>
  <si>
    <t>Daniel José Queraltó</t>
  </si>
  <si>
    <t>Jon Dart</t>
  </si>
  <si>
    <t>Gunnar Harms</t>
  </si>
  <si>
    <t>https://chessprogramming.wikispaces.com/Gunnar+Harms</t>
  </si>
  <si>
    <t>Alex Morozov</t>
  </si>
  <si>
    <t>https://chessprogramming.wikispaces.com/Alex+Morozov</t>
  </si>
  <si>
    <t>https://chessprogramming.wikispaces.com/Daniel+Jos%C3%A9+Queralt%C3%B3</t>
  </si>
  <si>
    <t>https://chessprogramming.wikispaces.com/Jon+Dart</t>
  </si>
  <si>
    <t>https://chessprogramming.wikispaces.com/Ubaldo+Andrea+Farina</t>
  </si>
  <si>
    <t>Ubaldo Andrea Farina</t>
  </si>
  <si>
    <t>https://chessprogramming.wikispaces.com/Norman+Schmidt</t>
  </si>
  <si>
    <t>Norman Schmidt</t>
  </si>
  <si>
    <t>https://chessprogramming.wikispaces.com/Youri+Matiounine</t>
  </si>
  <si>
    <t>Youri Matiounine</t>
  </si>
  <si>
    <t>Frank Schneider</t>
  </si>
  <si>
    <t>https://chessprogramming.wikispaces.com/Frank+Schneider</t>
  </si>
  <si>
    <t>Vadim Demichev</t>
  </si>
  <si>
    <t>https://chessprogramming.wikispaces.com/Vadim+Demichev</t>
  </si>
  <si>
    <t>Sam Hamilton, Edsel Apostol</t>
  </si>
  <si>
    <t>https://chessprogramming.wikispaces.com/Robert+Houdart</t>
  </si>
  <si>
    <t>Robert Houdart</t>
  </si>
  <si>
    <t>Johannes Zwanzger</t>
  </si>
  <si>
    <t>https://chessprogramming.wikispaces.com/Johannes+Zwanzger</t>
  </si>
  <si>
    <t>Don Dailey, Larry Kaufman, Mark Lefler</t>
  </si>
  <si>
    <t>https://chessprogramming.wikispaces.com/Komodo</t>
  </si>
  <si>
    <t>https://chessprogramming.wikispaces.com/Andscacs</t>
  </si>
  <si>
    <t>https://chessprogramming.wikispaces.com/Arasan</t>
  </si>
  <si>
    <t>https://chessprogramming.wikispaces.com/Bobcat</t>
  </si>
  <si>
    <t>https://chessprogramming.wikispaces.com/Booot</t>
  </si>
  <si>
    <t>https://chessprogramming.wikispaces.com/Chiron</t>
  </si>
  <si>
    <t>https://chessprogramming.wikispaces.com/Fire</t>
  </si>
  <si>
    <t>https://chessprogramming.wikispaces.com/Fizbo</t>
  </si>
  <si>
    <t>https://chessprogramming.wikispaces.com/Ginkgo</t>
  </si>
  <si>
    <t>https://chessprogramming.wikispaces.com/GullChess</t>
  </si>
  <si>
    <t>https://chessprogramming.wikispaces.com/Hannibal</t>
  </si>
  <si>
    <t>https://chessprogramming.wikispaces.com/Houdini</t>
  </si>
  <si>
    <t>https://chessprogramming.wikispaces.com/Jonny</t>
  </si>
  <si>
    <t>https://chessprogramming.wikispaces.com/Laser</t>
  </si>
  <si>
    <t>https://chessprogramming.wikispaces.com/Nemorino</t>
  </si>
  <si>
    <t>https://chessprogramming.wikispaces.com/Nirvanachess</t>
  </si>
  <si>
    <t>https://chessprogramming.wikispaces.com/Stockfish</t>
  </si>
  <si>
    <t>https://chessprogramming.wikispaces.com/Texel</t>
  </si>
  <si>
    <t>https://chessprogramming.wikispaces.com/Vajolet#2</t>
  </si>
  <si>
    <t>https://chessprogramming.wikispaces.com/Wasp</t>
  </si>
  <si>
    <t>Vajolet2</t>
  </si>
  <si>
    <t>EGTs</t>
  </si>
  <si>
    <t>Jeffrey An, Michael An</t>
  </si>
  <si>
    <t>Christian Günther</t>
  </si>
  <si>
    <t>Thomas Kolarik</t>
  </si>
  <si>
    <t>Vasik Rajlich</t>
  </si>
  <si>
    <t>Peter Österlund</t>
  </si>
  <si>
    <t>Marco Belli</t>
  </si>
  <si>
    <t>John Stanback</t>
  </si>
  <si>
    <t>https://chessprogramming.wikispaces.com/John+Stanback</t>
  </si>
  <si>
    <t>https://chessprogramming.wikispaces.com/Christian+G%C3%BCnther</t>
  </si>
  <si>
    <t>https://chessprogramming.wikispaces.com/Thomas+Kolarik</t>
  </si>
  <si>
    <t>https://chessprogramming.wikispaces.com/Peter+%C3%96sterlund</t>
  </si>
  <si>
    <t>https://chessprogramming.wikispaces.com/Marco+Belli</t>
  </si>
  <si>
    <t>D27</t>
  </si>
  <si>
    <t>D20</t>
  </si>
  <si>
    <t>Pts</t>
  </si>
  <si>
    <t>SB</t>
  </si>
  <si>
    <t>====</t>
  </si>
  <si>
    <t>==1=</t>
  </si>
  <si>
    <t>111=</t>
  </si>
  <si>
    <t>=1==</t>
  </si>
  <si>
    <t>==0=</t>
  </si>
  <si>
    <t>1===</t>
  </si>
  <si>
    <t>===1</t>
  </si>
  <si>
    <t>1==1</t>
  </si>
  <si>
    <t>000=</t>
  </si>
  <si>
    <t>===0</t>
  </si>
  <si>
    <t>=0==</t>
  </si>
  <si>
    <t>0===</t>
  </si>
  <si>
    <t>0==0</t>
  </si>
  <si>
    <t>thr.</t>
  </si>
  <si>
    <t>Country Codes</t>
  </si>
  <si>
    <t>NO/IT/ FI/CA</t>
  </si>
  <si>
    <t>De</t>
  </si>
  <si>
    <t>Se</t>
  </si>
  <si>
    <t>Pe</t>
  </si>
  <si>
    <t>Et</t>
  </si>
  <si>
    <t>Senpai 2.0</t>
  </si>
  <si>
    <t>==11</t>
  </si>
  <si>
    <t>1111</t>
  </si>
  <si>
    <t>==00</t>
  </si>
  <si>
    <t>0000</t>
  </si>
  <si>
    <t>11=1</t>
  </si>
  <si>
    <t>00=0</t>
  </si>
  <si>
    <t>ChessbrainVB</t>
  </si>
  <si>
    <t>Ethereal</t>
  </si>
  <si>
    <t>Pedone</t>
  </si>
  <si>
    <t>Senpai</t>
  </si>
  <si>
    <t>Initial</t>
  </si>
  <si>
    <t>Div.</t>
  </si>
  <si>
    <t>Syz.</t>
  </si>
  <si>
    <t>Fritz</t>
  </si>
  <si>
    <t>2.0</t>
  </si>
  <si>
    <t>P</t>
  </si>
  <si>
    <t>8</t>
  </si>
  <si>
    <t>Roger Zuehlsdorf</t>
  </si>
  <si>
    <t>Andrew Grant</t>
  </si>
  <si>
    <t>Fabio Gobbato</t>
  </si>
  <si>
    <t>Fabien Letouzey</t>
  </si>
  <si>
    <t>Termination</t>
  </si>
  <si>
    <t>Duration</t>
  </si>
  <si>
    <t>M17</t>
  </si>
  <si>
    <t>B83</t>
  </si>
  <si>
    <t>B40</t>
  </si>
  <si>
    <t>Version</t>
  </si>
  <si>
    <t>UCI</t>
  </si>
  <si>
    <t>xboard</t>
  </si>
  <si>
    <t>½-½</t>
  </si>
  <si>
    <t>Final</t>
  </si>
  <si>
    <t>St</t>
  </si>
  <si>
    <t>Ho</t>
  </si>
  <si>
    <t>Ko</t>
  </si>
  <si>
    <t>Gi</t>
  </si>
  <si>
    <t>CZ/US</t>
  </si>
  <si>
    <t>FR</t>
  </si>
  <si>
    <t>↗</t>
  </si>
  <si>
    <t>↘</t>
  </si>
  <si>
    <t>→</t>
  </si>
  <si>
    <t>proto-</t>
  </si>
  <si>
    <t>col</t>
  </si>
  <si>
    <t>Nal?</t>
  </si>
  <si>
    <t>Name</t>
  </si>
  <si>
    <t>Fz</t>
  </si>
  <si>
    <t>Bc</t>
  </si>
  <si>
    <t>Cb</t>
  </si>
  <si>
    <t>ab</t>
  </si>
  <si>
    <t>nSB</t>
  </si>
  <si>
    <t>Start</t>
  </si>
  <si>
    <t>Rodent III</t>
  </si>
  <si>
    <t>Tucano</t>
  </si>
  <si>
    <t>Xiphos</t>
  </si>
  <si>
    <t>Xi</t>
  </si>
  <si>
    <t>Tu</t>
  </si>
  <si>
    <t>Ro</t>
  </si>
  <si>
    <t>Lc</t>
  </si>
  <si>
    <t>Hash Kb</t>
  </si>
  <si>
    <t>Milos Tatarevic</t>
  </si>
  <si>
    <t>Alcides Schulz</t>
  </si>
  <si>
    <t>Pawel Koziol</t>
  </si>
  <si>
    <t>RS</t>
  </si>
  <si>
    <t>BR</t>
  </si>
  <si>
    <t>PL</t>
  </si>
  <si>
    <t>UCT/NN AI Community</t>
  </si>
  <si>
    <t>=111</t>
  </si>
  <si>
    <t>=000</t>
  </si>
  <si>
    <t>Nr</t>
  </si>
  <si>
    <t>Mov</t>
  </si>
  <si>
    <t>WhiteEv</t>
  </si>
  <si>
    <t>BlackEv</t>
  </si>
  <si>
    <t>FinalFen</t>
  </si>
  <si>
    <t>on</t>
  </si>
  <si>
    <t>1.08a11</t>
  </si>
  <si>
    <t>16.10</t>
  </si>
  <si>
    <t>1=1=</t>
  </si>
  <si>
    <t>0=0=</t>
  </si>
  <si>
    <t>Sicilian, closed</t>
  </si>
  <si>
    <t>Caro-Kann defence</t>
  </si>
  <si>
    <t>0=11</t>
  </si>
  <si>
    <t>10=0</t>
  </si>
  <si>
    <t>01=1</t>
  </si>
  <si>
    <t>1=00</t>
  </si>
  <si>
    <t>0.93070</t>
  </si>
  <si>
    <t>↗↘</t>
  </si>
  <si>
    <t>Iv</t>
  </si>
  <si>
    <t>LCZero 16.10161</t>
  </si>
  <si>
    <t>1=0=</t>
  </si>
  <si>
    <t>0=1=</t>
  </si>
  <si>
    <t>DeusX 1.0</t>
  </si>
  <si>
    <t>001=</t>
  </si>
  <si>
    <t>1110</t>
  </si>
  <si>
    <t>Wasp 3.2</t>
  </si>
  <si>
    <t>110=</t>
  </si>
  <si>
    <t>Rodent III 0.258</t>
  </si>
  <si>
    <t>1101</t>
  </si>
  <si>
    <t>Tucano 7.05</t>
  </si>
  <si>
    <t>0001</t>
  </si>
  <si>
    <t>0010</t>
  </si>
  <si>
    <t>Ivanhoe 999946h</t>
  </si>
  <si>
    <t>wins, draws</t>
  </si>
  <si>
    <t>1-0 and 0-1</t>
  </si>
  <si>
    <t>Below the diagonal</t>
  </si>
  <si>
    <t>TCEC_13: Division 4, 3, 2, 1, P x-tables</t>
  </si>
  <si>
    <t>s</t>
  </si>
  <si>
    <t>Ethereal 10.81</t>
  </si>
  <si>
    <t>1=11</t>
  </si>
  <si>
    <t>=011</t>
  </si>
  <si>
    <t>Arasan TCEC13</t>
  </si>
  <si>
    <t>0=00</t>
  </si>
  <si>
    <t>==10</t>
  </si>
  <si>
    <t>Pedone 1.8</t>
  </si>
  <si>
    <t>==01</t>
  </si>
  <si>
    <t>1000</t>
  </si>
  <si>
    <t>0111</t>
  </si>
  <si>
    <t>=10=</t>
  </si>
  <si>
    <t>Nemorino 5.01</t>
  </si>
  <si>
    <t>=100</t>
  </si>
  <si>
    <t>=01=</t>
  </si>
  <si>
    <t>Hannibal 20180806</t>
  </si>
  <si>
    <t>281.50</t>
  </si>
  <si>
    <t>143.50</t>
  </si>
  <si>
    <t>P%</t>
  </si>
  <si>
    <t>TCEC 13: Engines</t>
  </si>
  <si>
    <t>Deus X</t>
  </si>
  <si>
    <t>1.0</t>
  </si>
  <si>
    <t>Ivanhoe</t>
  </si>
  <si>
    <t>999946h</t>
  </si>
  <si>
    <t>Robbo3</t>
  </si>
  <si>
    <t>LCZero</t>
  </si>
  <si>
    <t>TCEC13</t>
  </si>
  <si>
    <t>0.3.14</t>
  </si>
  <si>
    <t>Ethereal 10.85</t>
  </si>
  <si>
    <t>ChessBrainVB 3.70</t>
  </si>
  <si>
    <t>=1=1</t>
  </si>
  <si>
    <t>=11=</t>
  </si>
  <si>
    <t>Xiphos 0.3.14</t>
  </si>
  <si>
    <t>Texel 1.08a11</t>
  </si>
  <si>
    <t>1==0</t>
  </si>
  <si>
    <t>Gull 180521</t>
  </si>
  <si>
    <t>=0=0</t>
  </si>
  <si>
    <t>=00=</t>
  </si>
  <si>
    <t>0==1</t>
  </si>
  <si>
    <t>Vajolet2 2.6</t>
  </si>
  <si>
    <t>-9</t>
  </si>
  <si>
    <t>-40</t>
  </si>
  <si>
    <t>222</t>
  </si>
  <si>
    <t>-13</t>
  </si>
  <si>
    <t>-14</t>
  </si>
  <si>
    <t>-60</t>
  </si>
  <si>
    <t>68</t>
  </si>
  <si>
    <t>-153</t>
  </si>
  <si>
    <t>TCEC13.2 Games</t>
  </si>
  <si>
    <t>3-Fold repetition</t>
  </si>
  <si>
    <t>2018.08.17</t>
  </si>
  <si>
    <t>3R4/5p2/3k2pP/2p3P1/3pP1P1/6K1/8/7r b - - 14 93</t>
  </si>
  <si>
    <t>Queen's pawn game</t>
  </si>
  <si>
    <t>TCEC win rule</t>
  </si>
  <si>
    <t>8/1R6/1P6/4Nb1k/2PP4/2K5/8/3r4 w - - 1 63</t>
  </si>
  <si>
    <t>M20</t>
  </si>
  <si>
    <t>5rk1/R3Qq1b/6pP/1p2Pp2/1P1Pp3/2p1P3/2P1B2K/8 w - - 1 144</t>
  </si>
  <si>
    <t>TCEC draw rule</t>
  </si>
  <si>
    <t>2018.08.18</t>
  </si>
  <si>
    <t>3k4/p2r4/8/1P3K2/P1R5/r7/3p4/3R4 w - - 25 63</t>
  </si>
  <si>
    <t>8/8/8/p4K2/1k5p/pB4bP/P7/8 w - - 77 147</t>
  </si>
  <si>
    <t>English, four knights, Capablanca variation</t>
  </si>
  <si>
    <t>8/3k4/3b4/2pP1p2/2K3p1/r3B1P1/P1R2P2/8 b - - 17 73</t>
  </si>
  <si>
    <t>English, four knights, 4.e3</t>
  </si>
  <si>
    <t>8/8/3pk3/p1pN1p2/2P4b/1P2K3/P4P2/8 b - - 15 54</t>
  </si>
  <si>
    <t>English, Sicilian reversed</t>
  </si>
  <si>
    <t>White disconnects</t>
  </si>
  <si>
    <t>r1bqk2r/pppp1ppp/2n2n2/4p3/1bP1P3/2N2N2/PP1P1PPP/R1BQKB1R w KQkq - 1 5</t>
  </si>
  <si>
    <t>English, four knights, Nimzovich variation</t>
  </si>
  <si>
    <t>8/2b4p/p1p5/6k1/P1P1P3/2P1B2K/8/8 b - - 10 75</t>
  </si>
  <si>
    <t>SyzygyTB</t>
  </si>
  <si>
    <t>8/8/8/6R1/4k3/7P/1r4p1/6K1 w - - 0 63</t>
  </si>
  <si>
    <t>2k5/K3p3/3p1p1N/3P1P2/2Pn4/8/8/8 b - - 10 69</t>
  </si>
  <si>
    <t>5k2/1R6/4P3/1p2K2p/2p4P/5rP1/8/8 b - - 10 63</t>
  </si>
  <si>
    <t>6R1/3P1pk1/1q3rp1/p5p1/8/1P1Q2KP/8/8 b - - 10 73</t>
  </si>
  <si>
    <t>2rr2k1/q3bpp1/2p1p2p/1p1nP3/p2PN3/P4NPP/1PR1QPK1/5R2 b - - 9 31</t>
  </si>
  <si>
    <t>8/8/p4p2/2R5/3r3k/8/8/6K1 w - - 0 48</t>
  </si>
  <si>
    <t>8/3Q1p1p/6pk/8/5P2/4P3/6PK/4q3 b - - 10 45</t>
  </si>
  <si>
    <t>8/1p4R1/p4Kpk/7p/1P2b2P/P7/8/8 w - - 9 63</t>
  </si>
  <si>
    <t>French, Tarrasch, closed variation</t>
  </si>
  <si>
    <t>8/8/6k1/2K5/2N5/PPr5/8/8 w - - 0 77</t>
  </si>
  <si>
    <t>French, exchange variation</t>
  </si>
  <si>
    <t>3R4/8/k7/1p1bp3/1P4P1/6Br/2B2K2/8 b - - 1 63</t>
  </si>
  <si>
    <t>French, Tarrasch, open variation</t>
  </si>
  <si>
    <t>8/7R/6Pp/1r6/6k1/8/7K/8 w - - 0 73</t>
  </si>
  <si>
    <t>8/8/5p2/5p2/7p/r2bRP1P/6P1/2k4K b - - 0 165</t>
  </si>
  <si>
    <t>Sicilian defence</t>
  </si>
  <si>
    <t>1r5k/1b2bp1r/ppq1p1p1/4P1N1/n4PQ1/3BB1Pp/P4R1P/3R1K2 w - - 10 46</t>
  </si>
  <si>
    <t>Sicilian, Pin, Koch variation</t>
  </si>
  <si>
    <t>5qk1/7p/4bp1P/2p3p1/3pP1P1/1P4Q1/2P2R2/4rBK1 w - - 10 44</t>
  </si>
  <si>
    <t>Sicilian, modern Scheveningen</t>
  </si>
  <si>
    <t>2018.08.19</t>
  </si>
  <si>
    <t>8/8/8/2b5/4BR2/2K5/5k1r/8 b - - 0 50</t>
  </si>
  <si>
    <t>8/R4p2/1p1rb2p/1Pk4P/2P5/4K3/4B3/8 w - - 10 55</t>
  </si>
  <si>
    <t>Reti opening</t>
  </si>
  <si>
    <t>8/3r1k1n/2p1R2P/1pB5/1P4PK/8/5P2/8 w - - 1 62</t>
  </si>
  <si>
    <t>QGD Slav, 3.Nf3</t>
  </si>
  <si>
    <t>7B/2k5/B1pn4/8/8/8/6K1/8 b - - 0 61</t>
  </si>
  <si>
    <t>QGD Slav, 4.e3 Bf5</t>
  </si>
  <si>
    <t>k2r2r1/p6p/R3P3/5Q2/3P1Np1/1Pn3P1/4KP2/4N2q w - - 9 38</t>
  </si>
  <si>
    <t>8/5pk1/5p2/5Pp1/2P1b2p/1P4N1/2r5/3K2R1 b - - 4 67</t>
  </si>
  <si>
    <t>Richter-Veresov attack</t>
  </si>
  <si>
    <t>4rk2/1pp2p1p/2q1pp2/8/2pP3Q/2P1P3/5PPP/5RK1 b - - 17 28</t>
  </si>
  <si>
    <t>8/8/3k4/8/4KP1P/6R1/8/1r6 b - - 0 68</t>
  </si>
  <si>
    <t>8/8/8/8/5p2/R3qPk1/1PK5/8 b - - 5 69</t>
  </si>
  <si>
    <t>1r6/3rN3/1pRP1p1p/1k1P1P1P/3BK3/1p6/8/8 w - - 5 56</t>
  </si>
  <si>
    <t>5rk1/2p2pp1/2Q4p/4PRb1/P2q4/1p6/1P2R1PP/5K2 b - - 9 32</t>
  </si>
  <si>
    <t>8/8/8/6k1/P1R3p1/6Pp/5P1K/r7 b - - 10 53</t>
  </si>
  <si>
    <t>English, four knights, Marini variation</t>
  </si>
  <si>
    <t>4rrk1/1pp2ppp/5nb1/p3N3/1nPP4/7P/1q1BBPP1/2RQR1K1 w - - 8 32</t>
  </si>
  <si>
    <t>r4rk1/pp2ppbp/2npbnp1/q7/4P3/2N1BP2/PPPQ2PP/1K1R1BNR w - - 13 15</t>
  </si>
  <si>
    <t>6k1/1R3p2/5Pp1/8/5PK1/1pr4P/8/8 w - - 10 55</t>
  </si>
  <si>
    <t>Black disconnects</t>
  </si>
  <si>
    <t>8/2R3pk/r4b2/4p2p/7P/4N1P1/5PK1/8 b - - 6 50</t>
  </si>
  <si>
    <t>1r4k1/4p2p/8/4q1Pp/8/1N2p3/K1P1Q3/8 b - - 5 45</t>
  </si>
  <si>
    <t>5Q2/1r5k/6r1/7P/8/8/8/5K2 w - - 0 78</t>
  </si>
  <si>
    <t>4bqk1/r7/4p1pR/3pP1P1/1P1N1P2/2P5/2Q4K/8 w - - 0 59</t>
  </si>
  <si>
    <t>8/2p1K1k1/3r4/1p1P1R1P/p7/P7/1P6/8 w - - 2 58</t>
  </si>
  <si>
    <t>8/5p2/4p2k/3pPn2/5PK1/8/8/2N5 w - - 87 89</t>
  </si>
  <si>
    <t>C15</t>
  </si>
  <si>
    <t>8/7k/R7/8/4KNp1/8/7r/8 b - - 0 47</t>
  </si>
  <si>
    <t>French, Winawer (Nimzovich) variation</t>
  </si>
  <si>
    <t>2018.08.20</t>
  </si>
  <si>
    <t>2r1r2k/pq3Npp/2b1Qb2/5P2/8/P3B3/1P4PP/2R2RK1 b - - 10 27</t>
  </si>
  <si>
    <t>French, Steinitz variation</t>
  </si>
  <si>
    <t>rnbqkbnr/ppp2ppp/4p3/3p4/3PP3/8/PPP2PPP/RNBQKBNR w KQkq - 0 3</t>
  </si>
  <si>
    <t>French defence</t>
  </si>
  <si>
    <t>3q4/8/2Q2pk1/3p2p1/3P3p/3K1P1P/6P1/8 w - - 24 88</t>
  </si>
  <si>
    <t>2K5/8/pBp5/P1Pk1p1p/5P1P/5bP1/8/8 b - - 60 166</t>
  </si>
  <si>
    <t>Sicilian, Taimanov variation</t>
  </si>
  <si>
    <t>8/4k3/p1p5/P1P3p1/1PN1p1P1/5b2/5K2/8 b - - 10 66</t>
  </si>
  <si>
    <t>8/8/8/1b1P4/1K1kP3/8/2B5/8 b - - 0 69</t>
  </si>
  <si>
    <t>2k5/r6p/3Bp1bP/P3P3/1PP5/2K2p2/R7/8 w - - 0 44</t>
  </si>
  <si>
    <t>Sicilian, Anderssen variation</t>
  </si>
  <si>
    <t>M64</t>
  </si>
  <si>
    <t>8/8/8/7K/1p4R1/1Pb4k/8/8 w - - 0 86</t>
  </si>
  <si>
    <t>QGD semi-Slav, Meran variation</t>
  </si>
  <si>
    <t>8/2b1kp2/1n2p1p1/pB4Pp/Pp1P1P2/1P2BK1P/8/8 b - - 10 51</t>
  </si>
  <si>
    <t>QGD Slav, 4.e3</t>
  </si>
  <si>
    <t>Fifty moves rule</t>
  </si>
  <si>
    <t>8/5r2/4k2R/8/4p3/4P3/5P1K/8 b - - 100 103</t>
  </si>
  <si>
    <t>2R5/r6k/4q1p1/3pP2p/8/p5Q1/P6P/6RK b - - 0 43</t>
  </si>
  <si>
    <t>D21</t>
  </si>
  <si>
    <t>8/4R1pk/1p1r1p2/p6p/3n2P1/P1B1K2P/1P3P2/8 b - - 10 33</t>
  </si>
  <si>
    <t>QGA, 3.Nf3</t>
  </si>
  <si>
    <t>4r1k1/1QP1pp2/6p1/7p/8/4B2P/5PP1/q2B2K1 w - - 1 41</t>
  </si>
  <si>
    <t>Queen's gambit accepted</t>
  </si>
  <si>
    <t>6Q1/8/8/p7/q3K3/5P2/8/2k5 w - - 0 105</t>
  </si>
  <si>
    <t>QGA, classical, 6...a6</t>
  </si>
  <si>
    <t>8/4b3/4k3/6P1/4NK2/6N1/8/8 b - - 0 65</t>
  </si>
  <si>
    <t>4r3/2b2k2/2p2P2/p1P4n/Pp1PP3/1P2K1pp/2R5/6R1 b - - 1 59</t>
  </si>
  <si>
    <t>Caro-Kann, Tartakower (Nimzovich) variation</t>
  </si>
  <si>
    <t>4R3/6p1/4p1k1/4Pp1p/5P1P/5PK1/1r6/8 b - - 100 98</t>
  </si>
  <si>
    <t>Caro-Kann, 3.Nd2</t>
  </si>
  <si>
    <t>8/2k5/1p2p1p1/2b1P1P1/5PK1/2B2Q2/1P6/2q5 b - - 30 104</t>
  </si>
  <si>
    <t>Caro-Kann, advance variation</t>
  </si>
  <si>
    <t>2R5/8/8/3n2k1/3r1p2/5P1K/7B/8 w - - 10 76</t>
  </si>
  <si>
    <t>8/7p/4k3/4Npp1/2P2P2/8/6K1/8 w - - 0 79</t>
  </si>
  <si>
    <t>Gruenfeld, Russian, Byrne (Simagin) variation</t>
  </si>
  <si>
    <t>2018.08.21</t>
  </si>
  <si>
    <t>8/P3R3/3p4/3P1k1p/6p1/r4pP1/7P/5K2 w - - 20 66</t>
  </si>
  <si>
    <t>King's Indian, 3.Nf3</t>
  </si>
  <si>
    <t>8/4k3/1K1p2p1/3P1p1p/4nP2/6P1/4B2P/8 w - - 10 41</t>
  </si>
  <si>
    <t>7k/8/5K1p/4R2P/6r1/8/8/8 w - - 0 114</t>
  </si>
  <si>
    <t>Gruenfeld, modern exchange variation</t>
  </si>
  <si>
    <t>8/8/5k2/1p5p/1p4p1/1P1K2P1/7P/8 w - - 10 59</t>
  </si>
  <si>
    <t>8/8/8/R7/6K1/1P2kB2/1r6/8 b - - 0 58</t>
  </si>
  <si>
    <t>8/6pk/pp5p/8/2p1QP2/1qP1P2P/6PK/8 b - - 14 39</t>
  </si>
  <si>
    <t>QGD semi-Slav, Stoltz variation</t>
  </si>
  <si>
    <t>D14</t>
  </si>
  <si>
    <t>2q4k/4pp2/2N1r2p/4P1pP/p3Q3/4P3/6P1/1R4K1 w - - 5 44</t>
  </si>
  <si>
    <t>QGD Slav, exchange variation, 6.Bf4 Bf5</t>
  </si>
  <si>
    <t>8/3k1pp1/4p2p/2Pn3P/8/8/3KBPP1/8 w - - 10 47</t>
  </si>
  <si>
    <t>Sicilian, Alapin's variation (2.c3)</t>
  </si>
  <si>
    <t>8/6R1/2k4p/7r/8/1p6/1K6/8 b - - 0 101</t>
  </si>
  <si>
    <t>8/3Rr3/2P2kP1/1n2pB2/p3P3/Pp1K4/1P6/8 w - - 5 92</t>
  </si>
  <si>
    <t>8/5p2/4p3/4k2K/8/6P1/7P/8 w - - 0 57</t>
  </si>
  <si>
    <t>8/8/2k2p1P/5K2/8/7r/3B4/8 w - - 0 64</t>
  </si>
  <si>
    <t>Philidor, exchange variation</t>
  </si>
  <si>
    <t>8/8/4k3/4B3/8/3K1b1p/7P/8 b - - 0 79</t>
  </si>
  <si>
    <t>8/6k1/P7/1P3r2/8/1K6/7R/8 b - - 0 57</t>
  </si>
  <si>
    <t>8/8/7p/p1p4B/8/1PpK2k1/P2b4/8 b - - 3 62</t>
  </si>
  <si>
    <t>8/8/4k1p1/8/1b4P1/8/5RK1/8 b - - 0 57</t>
  </si>
  <si>
    <t>King's pawn opening</t>
  </si>
  <si>
    <t>8/7k/6p1/1PP1q3/4p2p/4Q2P/5P2/6K1 b - - 4 60</t>
  </si>
  <si>
    <t>Pirc, classical system, 5.Be2</t>
  </si>
  <si>
    <t>3R2k1/5pp1/1b6/5P1n/7P/2q1n2P/4Q2K/1B6 b - - 5 79</t>
  </si>
  <si>
    <t>Pirc defence</t>
  </si>
  <si>
    <t>k6q/1p6/pPn3P1/P4P2/8/3Q3K/3B4/8 w - - 3 83</t>
  </si>
  <si>
    <t>D25</t>
  </si>
  <si>
    <t>8/3r4/2p1k3/7P/8/4BK2/8/8 w - - 0 93</t>
  </si>
  <si>
    <t>QGA, Flohr variation</t>
  </si>
  <si>
    <t>2018.08.22</t>
  </si>
  <si>
    <t>2R5/1r3pk1/4p3/ppNnP1bp/P2P4/5KPP/5B2/8 b - - 9 51</t>
  </si>
  <si>
    <t>8/4P1k1/2K5/6p1/8/8/5R2/3r4 b - - 0 66</t>
  </si>
  <si>
    <t>8/1B6/5p2/B3p1k1/6P1/3b1P1K/4n3/8 b - - 56 82</t>
  </si>
  <si>
    <t>QGA, Alekhine defense, Borisenko-Furman variation</t>
  </si>
  <si>
    <t>1r6/3k1p2/4p1p1/3pP2p/1B3P1P/2K3P1/2N5/8 b - - 89 107</t>
  </si>
  <si>
    <t>8/3b3p/p2P2k1/P2P1pp1/2K5/1Q5P/1qB2P2/8 b - - 10 58</t>
  </si>
  <si>
    <t>8/3P4/7R/8/5kp1/3r4/6K1/8 b - - 0 68</t>
  </si>
  <si>
    <t>8/5k2/R4Bp1/5p1p/5P2/6P1/4r1PK/8 w - - 1 49</t>
  </si>
  <si>
    <t>1B6/p2q4/1p3bpk/7p/P1Q5/5P1P/6PK/8 w - - 10 51</t>
  </si>
  <si>
    <t>8/2b5/4pk2/8/2bP4/1r2nPP1/3R1K2/7Q b - - 42 71</t>
  </si>
  <si>
    <t>8/6q1/6pk/2Q4p/r7/4R2P/6PK/8 b - - 10 58</t>
  </si>
  <si>
    <t>8/p2B2k1/Pp1p4/2pP4/2P3n1/K1P3p1/8/8 b - - 1 140</t>
  </si>
  <si>
    <t>King's Indian, 5.Nf3</t>
  </si>
  <si>
    <t>4N3/5Qbk/6p1/4P1P1/5P2/p3K3/8/3q4 b - - 13 76</t>
  </si>
  <si>
    <t>1r2q1k1/5p2/4p1p1/R3P1Pp/p2P3P/4PQ1K/8/8 b - - 10 91</t>
  </si>
  <si>
    <t>2r5/4k3/7p/1R3p2/PP4P1/7P/5P1K/8 w - - 0 58</t>
  </si>
  <si>
    <t>8/r7/3kp3/1R3p2/p2P2p1/Pp2K1P1/1P3P2/8 w - - 10 49</t>
  </si>
  <si>
    <t>8/8/2n3P1/pR6/PpB1kP2/1P6/3r1K2/8 w - - 1 82</t>
  </si>
  <si>
    <t>8/8/7r/8/5p1P/3k1P2/p3R3/B5K1 w - - 5 58</t>
  </si>
  <si>
    <t>8/5p1p/4k1pP/3pP1P1/p2KbP2/8/1P1B4/8 b - - 26 58</t>
  </si>
  <si>
    <t>3r4/1P2R3/2k1P3/6p1/2p2p1p/7P/6PK/8 w - - 10 81</t>
  </si>
  <si>
    <t>2018.08.23</t>
  </si>
  <si>
    <t>8/p4p2/8/5r2/1PP5/P3k3/3p2KP/3R4 w - - 0 43</t>
  </si>
  <si>
    <t>Philidor's defence</t>
  </si>
  <si>
    <t>r7/P7/K4k2/4p3/8/8/6R1/8 b - - 0 51</t>
  </si>
  <si>
    <t>8/3k2p1/2p4p/2p1pPbP/2P1K1P1/8/2B5/8 b - - 86 173</t>
  </si>
  <si>
    <t>7k/2B2Rp1/1p2r2p/p6P/P5P1/1P1p4/3K4/8 w - - 7 51</t>
  </si>
  <si>
    <t>1R6/8/4p3/4p1k1/4Pp1p/5P1P/r5P1/6K1 b - - 10 45</t>
  </si>
  <si>
    <t>8/1p4p1/p3k3/2Pnpr1p/7R/PP1KB3/5P1P/8 b - - 10 37</t>
  </si>
  <si>
    <t>Philidor, Improved Hanham variation</t>
  </si>
  <si>
    <t>3k4/6R1/1p2PK1p/p2r3P/8/8/6P1/8 w - - 2 63</t>
  </si>
  <si>
    <t>8/8/8/8/P4rp1/1K3k1p/3R3P/8 b - - 5 95</t>
  </si>
  <si>
    <t>40 wins, 35.7%;  72 draws, 64.3%</t>
  </si>
  <si>
    <t>26 1-0 wins, 23.2%; 14  0-1 wins, 12.5%</t>
  </si>
  <si>
    <t>9 wins below the diagonal, 22.5% of all wins</t>
  </si>
  <si>
    <t>2 DRRs, 4 RRs, 28 rounds, 112 games: 30'+10"/m</t>
  </si>
  <si>
    <t>-M25</t>
  </si>
  <si>
    <t>-M34</t>
  </si>
  <si>
    <t>-M11</t>
  </si>
  <si>
    <t>-M9</t>
  </si>
  <si>
    <t>-M48</t>
  </si>
  <si>
    <t>-M20</t>
  </si>
  <si>
    <r>
      <rPr>
        <sz val="11"/>
        <color theme="1"/>
        <rFont val="Calibri"/>
        <family val="2"/>
        <scheme val="minor"/>
      </rPr>
      <t xml:space="preserve">KRkrpp: </t>
    </r>
    <r>
      <rPr>
        <i/>
        <sz val="11"/>
        <color theme="1"/>
        <rFont val="Calibri"/>
        <family val="2"/>
        <scheme val="minor"/>
      </rPr>
      <t xml:space="preserve">dtm </t>
    </r>
    <r>
      <rPr>
        <sz val="11"/>
        <color theme="1"/>
        <rFont val="Calibri"/>
        <family val="2"/>
        <scheme val="minor"/>
      </rPr>
      <t>= 48m</t>
    </r>
  </si>
  <si>
    <r>
      <t xml:space="preserve">KRPPkr: </t>
    </r>
    <r>
      <rPr>
        <i/>
        <sz val="11"/>
        <color theme="1"/>
        <rFont val="Calibri"/>
        <family val="2"/>
        <scheme val="minor"/>
      </rPr>
      <t xml:space="preserve">dtm </t>
    </r>
    <r>
      <rPr>
        <sz val="11"/>
        <color theme="1"/>
        <rFont val="Calibri"/>
        <family val="2"/>
        <scheme val="minor"/>
      </rPr>
      <t>= 22m</t>
    </r>
  </si>
  <si>
    <r>
      <t xml:space="preserve">KBPkrp: </t>
    </r>
    <r>
      <rPr>
        <i/>
        <sz val="11"/>
        <color theme="1"/>
        <rFont val="Calibri"/>
        <family val="2"/>
        <scheme val="minor"/>
      </rPr>
      <t xml:space="preserve">dtm </t>
    </r>
    <r>
      <rPr>
        <sz val="11"/>
        <color theme="1"/>
        <rFont val="Calibri"/>
        <family val="2"/>
        <scheme val="minor"/>
      </rPr>
      <t>= 43m</t>
    </r>
  </si>
  <si>
    <r>
      <t xml:space="preserve">KQPkrr: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25m</t>
    </r>
  </si>
  <si>
    <r>
      <t xml:space="preserve">KRPkbp: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27m</t>
    </r>
  </si>
  <si>
    <t>KRkrpp draw</t>
  </si>
  <si>
    <t>KNPPkr draw</t>
  </si>
  <si>
    <t>KRPkrp draw</t>
  </si>
  <si>
    <t>KRBkrb draw</t>
  </si>
  <si>
    <t>KBBknp draw</t>
  </si>
  <si>
    <t>KRPPkr draw</t>
  </si>
  <si>
    <r>
      <t xml:space="preserve">7m, KRPPkqp: </t>
    </r>
    <r>
      <rPr>
        <i/>
        <sz val="11"/>
        <color theme="1"/>
        <rFont val="Calibri"/>
        <family val="2"/>
        <scheme val="minor"/>
      </rPr>
      <t xml:space="preserve">dtm </t>
    </r>
    <r>
      <rPr>
        <sz val="11"/>
        <color theme="1"/>
        <rFont val="Calibri"/>
        <family val="2"/>
        <scheme val="minor"/>
      </rPr>
      <t>= 16m</t>
    </r>
  </si>
  <si>
    <t>KRNkrp draw</t>
  </si>
  <si>
    <t>KBPPkb draw</t>
  </si>
  <si>
    <t>7m, KRPPkrp draw</t>
  </si>
  <si>
    <t>KQPkqb draw</t>
  </si>
  <si>
    <t>KNPPkb draw</t>
  </si>
  <si>
    <t>KRBPkr --&gt; KRBkr draw</t>
  </si>
  <si>
    <t>KPPkpp draw</t>
  </si>
  <si>
    <t>KBPkrp draw</t>
  </si>
  <si>
    <t>KBPkbp draw</t>
  </si>
  <si>
    <t>KRPkbp draw</t>
  </si>
  <si>
    <t>5 6m-EGT wins</t>
  </si>
  <si>
    <t>Albert Silver and the LC0 team</t>
  </si>
  <si>
    <t>LCZero 16.10520</t>
  </si>
  <si>
    <t>S13</t>
  </si>
  <si>
    <t>6.3.1</t>
  </si>
  <si>
    <t>Sander Maassen vd Brink</t>
  </si>
  <si>
    <t>Golyadkin, Igoronov et al</t>
  </si>
  <si>
    <t>Shortest</t>
  </si>
  <si>
    <t>Longest</t>
  </si>
  <si>
    <t>15.4/60</t>
  </si>
  <si>
    <t>Lc-Ro</t>
  </si>
  <si>
    <t>25.2/98</t>
  </si>
  <si>
    <t>Ro-Tu</t>
  </si>
  <si>
    <t>5.3/19</t>
  </si>
  <si>
    <t>27.3/107</t>
  </si>
  <si>
    <t>5.1/17</t>
  </si>
  <si>
    <t>Iv-Wa</t>
  </si>
  <si>
    <t>Lc-Wa</t>
  </si>
  <si>
    <t>7.1/25</t>
  </si>
  <si>
    <t>27.4/108</t>
  </si>
  <si>
    <t>Pe-Ar</t>
  </si>
  <si>
    <t>3.1/9</t>
  </si>
  <si>
    <t>Et-Lc</t>
  </si>
  <si>
    <t>7.4/28</t>
  </si>
  <si>
    <t>De-Ha</t>
  </si>
  <si>
    <t>24.1/93</t>
  </si>
  <si>
    <t>Lc-Et</t>
  </si>
  <si>
    <t>Bo-Ha</t>
  </si>
  <si>
    <t>21.3/83</t>
  </si>
  <si>
    <t>Ne-Et</t>
  </si>
  <si>
    <t>1.3/3</t>
  </si>
  <si>
    <t>Ar-Gu</t>
  </si>
  <si>
    <t>Cb-Et</t>
  </si>
  <si>
    <t>6.1/21</t>
  </si>
  <si>
    <t>Ni-Te</t>
  </si>
  <si>
    <t>15.2/58</t>
  </si>
  <si>
    <t>Et-Te</t>
  </si>
  <si>
    <t>10.1/37</t>
  </si>
  <si>
    <t>Ni-Et</t>
  </si>
  <si>
    <t>27.1/105</t>
  </si>
  <si>
    <t>Te-Ni</t>
  </si>
  <si>
    <t>4.2/14</t>
  </si>
  <si>
    <t>Jo-La</t>
  </si>
  <si>
    <t>Et-La</t>
  </si>
  <si>
    <t>Fr-Jo</t>
  </si>
  <si>
    <t>5.4/20</t>
  </si>
  <si>
    <t>22.3/87</t>
  </si>
  <si>
    <t>Fr-Ch</t>
  </si>
  <si>
    <t>7.3/27</t>
  </si>
  <si>
    <t>Fr-Et</t>
  </si>
  <si>
    <t>20.3/79</t>
  </si>
  <si>
    <t>↗↗↗</t>
  </si>
  <si>
    <t>Ci</t>
  </si>
  <si>
    <t>11==</t>
  </si>
  <si>
    <t>Chiron S13</t>
  </si>
  <si>
    <t>1=01</t>
  </si>
  <si>
    <t>Fizbo 2</t>
  </si>
  <si>
    <t>Fritz 16.10</t>
  </si>
  <si>
    <t>0=10</t>
  </si>
  <si>
    <t>Jonny 8.1</t>
  </si>
  <si>
    <t>00==</t>
  </si>
  <si>
    <t>Laser 180818</t>
  </si>
  <si>
    <t>Booot 6.3.1</t>
  </si>
  <si>
    <t>0.00</t>
  </si>
  <si>
    <t>21:00:38</t>
  </si>
  <si>
    <t>B52</t>
  </si>
  <si>
    <t>8/8/3N1pkP/4p3/8/4BK2/r7/8 b - - 10 91</t>
  </si>
  <si>
    <t>Sicilian, Canal-Sokolsky attack, 3...Bd7</t>
  </si>
  <si>
    <t>28.20</t>
  </si>
  <si>
    <t>20.58</t>
  </si>
  <si>
    <t>23:29:18</t>
  </si>
  <si>
    <t>B50</t>
  </si>
  <si>
    <t>7k/4r3/3R4/3P1p2/8/6pN/6P1/7K b - - 0 67</t>
  </si>
  <si>
    <t>Sicilian</t>
  </si>
  <si>
    <t>250.00</t>
  </si>
  <si>
    <t>2.12</t>
  </si>
  <si>
    <t>02:05:24</t>
  </si>
  <si>
    <t>B76</t>
  </si>
  <si>
    <t>8/3Bn3/1k6/8/P4K2/8/2P5/8 b - - 0 83</t>
  </si>
  <si>
    <t>Sicilian, dragon, Yugoslav attack, Rauser variation</t>
  </si>
  <si>
    <t>04:26:23</t>
  </si>
  <si>
    <t>8/kpQP4/p6p/P5p1/8/3nP3/B4q2/7K b - - 10 59</t>
  </si>
  <si>
    <t>9.21</t>
  </si>
  <si>
    <t>125.70</t>
  </si>
  <si>
    <t>06:34:08</t>
  </si>
  <si>
    <t>C50</t>
  </si>
  <si>
    <t>4n1k1/1p6/1P6/2Q2pp1/4q2p/7P/6P1/3R3K w - - 8 85</t>
  </si>
  <si>
    <t>Giuoco Pianissimo</t>
  </si>
  <si>
    <t>0.09</t>
  </si>
  <si>
    <t>-0.12</t>
  </si>
  <si>
    <t>09:00:50</t>
  </si>
  <si>
    <t>C58</t>
  </si>
  <si>
    <t>8/p1pk2pp/1pn2p2/2q5/4R3/1RbP1N1P/P1P2PP1/2B3K1 b - - 1 23</t>
  </si>
  <si>
    <t>Two knights defence</t>
  </si>
  <si>
    <t>-10.78</t>
  </si>
  <si>
    <t>-7.66</t>
  </si>
  <si>
    <t>10:24:53</t>
  </si>
  <si>
    <t>8/7k/1p4pp/pP2p3/P2p4/1Nnn1NP1/7P/6K1 w - - 2 52</t>
  </si>
  <si>
    <t>-318.46</t>
  </si>
  <si>
    <t>12:26:19</t>
  </si>
  <si>
    <t>C85</t>
  </si>
  <si>
    <t>8/7p/6q1/p7/Pk5K/5R2/2R5/8 b - - 4 60</t>
  </si>
  <si>
    <t>Ruy Lopez, Exchange variation doubly deferred (DERLD)</t>
  </si>
  <si>
    <t>-0.01</t>
  </si>
  <si>
    <t>14:44:24</t>
  </si>
  <si>
    <t>D50</t>
  </si>
  <si>
    <t>5rk1/R4ppn/4p2p/1q6/3Q4/5NP1/3N2K1/8 b - - 12 59</t>
  </si>
  <si>
    <t>QGD, 4.Bg5</t>
  </si>
  <si>
    <t>16:58:59</t>
  </si>
  <si>
    <t>E11</t>
  </si>
  <si>
    <t>8/3Q1bk1/1p3p2/1Pp3q1/2P1Pp2/3B1P2/5K2/8 w - - 10 55</t>
  </si>
  <si>
    <t>Bogo-Indian defence, Gruenfeld variation</t>
  </si>
  <si>
    <t>0.54</t>
  </si>
  <si>
    <t>18:54:26</t>
  </si>
  <si>
    <t>D41</t>
  </si>
  <si>
    <t>8/8/p3k1p1/7p/5KP1/5P2/1P2b2P/4B3 b - - 20 51</t>
  </si>
  <si>
    <t>QGD, Semi-Tarrasch, 5.cd</t>
  </si>
  <si>
    <t>20:48:08</t>
  </si>
  <si>
    <t>8/1k6/p2R2p1/6p1/4n3/1P2B3/1K3Pr1/8 w - - 10 87</t>
  </si>
  <si>
    <t>0.01</t>
  </si>
  <si>
    <t>23:11:04</t>
  </si>
  <si>
    <t>8/6Q1/p2Pkn2/1p5p/1P5P/3q1P2/5BK1/8 b - - 10 73</t>
  </si>
  <si>
    <t>01:32:32</t>
  </si>
  <si>
    <t>C12</t>
  </si>
  <si>
    <t>8/1N3p2/Kn2p1p1/2k1P1P1/8/8/8/8 b - - 9 157</t>
  </si>
  <si>
    <t>French, MacCutcheon variation</t>
  </si>
  <si>
    <t>0.30</t>
  </si>
  <si>
    <t>-0.10</t>
  </si>
  <si>
    <t>04:17:57</t>
  </si>
  <si>
    <t>r1b1k2r/1p1nbppp/1q2p3/p2pP3/P7/1N1BB3/1P3PPP/R2QR1K1 b kq - 3 14</t>
  </si>
  <si>
    <t>-32.06</t>
  </si>
  <si>
    <t>-250.00</t>
  </si>
  <si>
    <t>05:03:45</t>
  </si>
  <si>
    <t>C08</t>
  </si>
  <si>
    <t>8/8/3k4/1p5R/1P6/2n1r3/1K6/8 b - - 1 77</t>
  </si>
  <si>
    <t>French, Tarrasch, open, 4.ed ed</t>
  </si>
  <si>
    <t>07:23:13</t>
  </si>
  <si>
    <t>B30</t>
  </si>
  <si>
    <t>2r1r1k1/3p1p1p/4p1pq/4R3/4PN2/3P2Q1/1Pn2PPP/5RK1 b - - 9 32</t>
  </si>
  <si>
    <t>08:54:32</t>
  </si>
  <si>
    <t>B31</t>
  </si>
  <si>
    <t>8/8/1pq1pPkp/p1p1Q1p1/P2p2P1/1P1P2BP/2P5/5K1b b - - 10 42</t>
  </si>
  <si>
    <t>Sicilian, Nimzovich-Rossolimo attack (with ...g6, without ...d6)</t>
  </si>
  <si>
    <t>10:48:28</t>
  </si>
  <si>
    <t>8/R7/4k1pp/8/Pr6/1P3K2/8/8 w - - 10 60</t>
  </si>
  <si>
    <t>9.95</t>
  </si>
  <si>
    <t>13:03:01</t>
  </si>
  <si>
    <t>8/4n3/3k3R/4p2p/4Pp2/5P1K/8/8 b - - 12 106</t>
  </si>
  <si>
    <t>15:32:51</t>
  </si>
  <si>
    <t>B13</t>
  </si>
  <si>
    <t>2Q5/5r1p/6pk/4r1p1/8/5PKP/6P1/8 w - - 10 44</t>
  </si>
  <si>
    <t>Caro-Kann, exchange variation</t>
  </si>
  <si>
    <t>11.48</t>
  </si>
  <si>
    <t>22.71</t>
  </si>
  <si>
    <t>17:16:47</t>
  </si>
  <si>
    <t>6b1/7k/1p5b/3ppP2/1P5R/P4N2/1P3K2/8 w - - 0 48</t>
  </si>
  <si>
    <t>19:11:01</t>
  </si>
  <si>
    <t>B18</t>
  </si>
  <si>
    <t>r3r1k1/p2n1p2/2p5/1p3pQ1/2PP4/8/q4PP1/2R2RK1 b - - 11 27</t>
  </si>
  <si>
    <t>Caro-Kann, classical variation</t>
  </si>
  <si>
    <t>0.02</t>
  </si>
  <si>
    <t>20:23:19</t>
  </si>
  <si>
    <t>5k2/5pp1/1q2pn1p/p1p4P/2P5/P1Q2BN1/1P3PP1/1b4K1 b - - 17 42</t>
  </si>
  <si>
    <t>22:14:54</t>
  </si>
  <si>
    <t>D10</t>
  </si>
  <si>
    <t>1b6/1k6/8/6p1/3K3P/4P3/8/8 w - - 0 59</t>
  </si>
  <si>
    <t>QGD Slav defence, exchange variation</t>
  </si>
  <si>
    <t>7.91</t>
  </si>
  <si>
    <t>10.02</t>
  </si>
  <si>
    <t>00:24:55</t>
  </si>
  <si>
    <t>2k5/5R2/8/1r3NK1/1b2BPPP/5P2/8/4r3 w - - 1 59</t>
  </si>
  <si>
    <t>-16.37</t>
  </si>
  <si>
    <t>02:31:17</t>
  </si>
  <si>
    <t>2q4r/7r/1Pp3k1/3p2p1/1p1Pp1p1/4PpPP/P4P2/2Q3KR b - - 1 41</t>
  </si>
  <si>
    <t>223.95</t>
  </si>
  <si>
    <t>2.60</t>
  </si>
  <si>
    <t>04:43:28</t>
  </si>
  <si>
    <t>8/8/5kP1/7R/4r3/1K6/1P6/8 b - - 0 52</t>
  </si>
  <si>
    <t>06:39:56</t>
  </si>
  <si>
    <t>7Q/8/6p1/6k1/5r2/5K1P/3r2P1/8 w - - 10 99</t>
  </si>
  <si>
    <t>-14.79</t>
  </si>
  <si>
    <t>-12.07</t>
  </si>
  <si>
    <t>09:11:42</t>
  </si>
  <si>
    <t>B92</t>
  </si>
  <si>
    <t>8/8/3p4/4nkP1/3N3p/2P3q1/1P2R1B1/5K2 b - - 1 57</t>
  </si>
  <si>
    <t>Sicilian, Najdorf, Opovcensky variation</t>
  </si>
  <si>
    <t>11:28:22</t>
  </si>
  <si>
    <t>6k1/8/5K2/7P/4PN2/r7/8/8 w - - 0 122</t>
  </si>
  <si>
    <t>14:06:07</t>
  </si>
  <si>
    <t>8/5ppk/pb6/4B2p/P7/1PP2QP1/6K1/2q5 w - - 10 49</t>
  </si>
  <si>
    <t>15:58:18</t>
  </si>
  <si>
    <t>C67</t>
  </si>
  <si>
    <t>8/4kp2/2p5/1pp1PbNp/2Pb1BrP/1P3RP1/8/4K3 w - - 10 47</t>
  </si>
  <si>
    <t>Ruy Lopez, Berlin defence, open variation</t>
  </si>
  <si>
    <t>17:50:04</t>
  </si>
  <si>
    <t>C69</t>
  </si>
  <si>
    <t>8/1kp5/1p6/p4p1p/5P1q/1P1p1P2/P6R/3Qr1BK w - - 10 59</t>
  </si>
  <si>
    <t>Ruy Lopez, exchange, Gligoric variation</t>
  </si>
  <si>
    <t>14.78</t>
  </si>
  <si>
    <t>20:01:33</t>
  </si>
  <si>
    <t>r6k/7p/3q3p/2p1n3/1p6/1P2R3/4Q1P1/5RK1 b - - 5 39</t>
  </si>
  <si>
    <t>3.19</t>
  </si>
  <si>
    <t>21:52:55</t>
  </si>
  <si>
    <t>8/8/2p5/2k5/2n4R/4K3/P7/8 w - - 0 52</t>
  </si>
  <si>
    <t>00:03:00</t>
  </si>
  <si>
    <t>E10</t>
  </si>
  <si>
    <t>8/6p1/3R4/6k1/6p1/4P1P1/1r2K3/8 w - - 10 47</t>
  </si>
  <si>
    <t>-M69</t>
  </si>
  <si>
    <t>01:55:56</t>
  </si>
  <si>
    <t>E12</t>
  </si>
  <si>
    <t>8/8/3r3k/7P/1Pp5/2K5/8/8 w - - 0 51</t>
  </si>
  <si>
    <t>Queen's Indian, Petrosian system</t>
  </si>
  <si>
    <t>03:59:09</t>
  </si>
  <si>
    <t>E19</t>
  </si>
  <si>
    <t>2r3k1/pb6/1p1p1p1p/1PrPqPpP/PR1RP1P1/2p3Q1/1n2B1K1/2B5 b - - 80 88</t>
  </si>
  <si>
    <t>Queen's Indian, old main line, 9.Qxc3</t>
  </si>
  <si>
    <t>06:17:58</t>
  </si>
  <si>
    <t>E47</t>
  </si>
  <si>
    <t>7r/3P1qk1/p4p2/2P1p1p1/B3P1n1/2P3P1/4Q3/2B3K1 b - - 10 55</t>
  </si>
  <si>
    <t>Nimzo-Indian, 4.e3 O-O, 5.Bd3</t>
  </si>
  <si>
    <t>08:21:01</t>
  </si>
  <si>
    <t>8/5R2/8/rP4p1/4k3/2P1p3/8/5K2 w - - 8 78</t>
  </si>
  <si>
    <t>10:45:23</t>
  </si>
  <si>
    <t>4R3/2p3r1/1p1b4/p7/P5P1/3kR3/6K1/8 b - - 14 53</t>
  </si>
  <si>
    <t>12:37:56</t>
  </si>
  <si>
    <t>4k3/1R6/p7/5PN1/5n1p/2P4P/8/r6K w - - 9 49</t>
  </si>
  <si>
    <t>14:38:57</t>
  </si>
  <si>
    <t>6k1/1p3r2/p7/P2N2p1/2PB2q1/2Q5/5P2/5K2 b - - 9 56</t>
  </si>
  <si>
    <t>16:48:09</t>
  </si>
  <si>
    <t>2R5/5pp1/2k5/4PKPP/p6r/8/8/8 b - - 10 53</t>
  </si>
  <si>
    <t>Sicilian, Nimzovich-Rossolimo attack (without ...d6)</t>
  </si>
  <si>
    <t>18:43:53</t>
  </si>
  <si>
    <t>8/1R2bk2/4p1p1/p1P5/P3P1N1/4KP1p/6r1/8 w - - 10 54</t>
  </si>
  <si>
    <t>8.66</t>
  </si>
  <si>
    <t>13.77</t>
  </si>
  <si>
    <t>20:48:56</t>
  </si>
  <si>
    <t>8/3k4/P5pp/2bN1p2/2P4P/5KP1/P4P2/8 b - - 2 52</t>
  </si>
  <si>
    <t>22:55:48</t>
  </si>
  <si>
    <t>8/3Q2pk/3p3p/1P1P1p2/2P1p2q/8/4BK2/8 w - - 10 46</t>
  </si>
  <si>
    <t>00:46:55</t>
  </si>
  <si>
    <t>8/R4pk1/6p1/4P1p1/3n4/2r2NKP/6P1/8 w - - 19 102</t>
  </si>
  <si>
    <t>03:12:19</t>
  </si>
  <si>
    <t>8/7k/B3p1p1/P2b1p1p/3P3P/6P1/5P2/4QK1q w - - 10 75</t>
  </si>
  <si>
    <t>-125.70</t>
  </si>
  <si>
    <t>-16.75</t>
  </si>
  <si>
    <t>05:31:43</t>
  </si>
  <si>
    <t>3R4/2r3nk/6p1/7p/1Pq2PnP/6P1/4p1R1/4Q1K1 b - - 1 66</t>
  </si>
  <si>
    <t>-7.25</t>
  </si>
  <si>
    <t>07:50:36</t>
  </si>
  <si>
    <t>8/8/2p2b2/8/Rnk5/8/3K4/8 b - - 0 77</t>
  </si>
  <si>
    <t>10:11:26</t>
  </si>
  <si>
    <t>3R4/8/4k3/6p1/3Np2b/4P3/1r3P2/5K2 b - - 10 57</t>
  </si>
  <si>
    <t>12:20:01</t>
  </si>
  <si>
    <t>3R4/2n1k3/pb3p2/1p6/3PB3/1K6/8/8 w - - 10 79</t>
  </si>
  <si>
    <t>14:33:53</t>
  </si>
  <si>
    <t>R7/b2r4/5k2/4n3/4P3/6N1/2B1K3/8 b - - 10 90</t>
  </si>
  <si>
    <t>0.92</t>
  </si>
  <si>
    <t>17:02:37</t>
  </si>
  <si>
    <t>8/8/3k4/3nP1B1/8/5K2/6P1/8 b - - 0 38</t>
  </si>
  <si>
    <t>18:32:35</t>
  </si>
  <si>
    <t>D86</t>
  </si>
  <si>
    <t>8/4N3/6p1/7p/p6P/P2b1KPk/8/8 b - - 15 146</t>
  </si>
  <si>
    <t>Gruenfeld, exchange, classical variation</t>
  </si>
  <si>
    <t>21:20:16</t>
  </si>
  <si>
    <t>D83</t>
  </si>
  <si>
    <t>8/5Q2/8/3n3k/1p6/2n3K1/8/8 b - - 0 66</t>
  </si>
  <si>
    <t>Gruenfeld, Gruenfeld gambit, Capablanca variation</t>
  </si>
  <si>
    <t>-67.91</t>
  </si>
  <si>
    <t>23:28:48</t>
  </si>
  <si>
    <t>D93</t>
  </si>
  <si>
    <t>8/8/7p/2bB1p2/4p3/p5PP/1k2KP2/8 w - - 3 65</t>
  </si>
  <si>
    <t>Gruenfeld with Bf4    e3</t>
  </si>
  <si>
    <t>01:29:12</t>
  </si>
  <si>
    <t>5b2/8/2k1bp2/2P1p1pP/1p2P1P1/4B3/1K2B3/8 w - - 10 48</t>
  </si>
  <si>
    <t>03:22:52</t>
  </si>
  <si>
    <t>D02</t>
  </si>
  <si>
    <t>6k1/1b1n1p2/5n2/p1qP2Q1/8/1P4P1/1r1N1PBP/4R1K1 b - - 12 32</t>
  </si>
  <si>
    <t>10.82</t>
  </si>
  <si>
    <t>10.40</t>
  </si>
  <si>
    <t>04:46:17</t>
  </si>
  <si>
    <t>D44</t>
  </si>
  <si>
    <t>2k2r2/6R1/4pP2/4q3/1b3B1P/5BP1/1p3PK1/1R6 b - - 1 43</t>
  </si>
  <si>
    <t>QGD semi-Slav, anti-Meran gambit</t>
  </si>
  <si>
    <t>-9.78</t>
  </si>
  <si>
    <t>-9.12</t>
  </si>
  <si>
    <t>06:25:58</t>
  </si>
  <si>
    <t>D38</t>
  </si>
  <si>
    <t>r7/5p2/2kn2p1/3p3p/1P5P/p1P1P1P1/5P2/K1R5 w - - 0 51</t>
  </si>
  <si>
    <t>QGD, Ragozin variation</t>
  </si>
  <si>
    <t>08:25:56</t>
  </si>
  <si>
    <t>D37</t>
  </si>
  <si>
    <t>5k2/1p6/p1b1p1QP/5p2/8/8/P3qPP1/6K1 w - - 10 44</t>
  </si>
  <si>
    <t>QGD, 4.Nf3</t>
  </si>
  <si>
    <t>8.29</t>
  </si>
  <si>
    <t>7.07</t>
  </si>
  <si>
    <t>10:20:46</t>
  </si>
  <si>
    <t>7k/8/4r2b/p2R4/Np5P/1P3B2/5K2/8 w - - 2 77</t>
  </si>
  <si>
    <t>993.41</t>
  </si>
  <si>
    <t>12:45:30</t>
  </si>
  <si>
    <t>D32</t>
  </si>
  <si>
    <t>Kr3k2/R7/5p2/6p1/8/8/8/8 w - - 0 46</t>
  </si>
  <si>
    <t>QGD, Tarrasch defence</t>
  </si>
  <si>
    <t>14:37:03</t>
  </si>
  <si>
    <t>8/8/p3p3/P3Pkp1/2b5/1p3PKP/1P6/2N5 b - - 8 55</t>
  </si>
  <si>
    <t>16:40:21</t>
  </si>
  <si>
    <t>D53</t>
  </si>
  <si>
    <t>8/8/5Qpk/8/p4P2/P3P3/5q2/7K b - - 10 62</t>
  </si>
  <si>
    <t>QGD, 4.Bg5 Be7</t>
  </si>
  <si>
    <t>68.43</t>
  </si>
  <si>
    <t>2.64</t>
  </si>
  <si>
    <t>18:45:06</t>
  </si>
  <si>
    <t>8/8/7p/6k1/3R4/5b2/5P2/6K1 b - - 0 66</t>
  </si>
  <si>
    <t>11.15</t>
  </si>
  <si>
    <t>125.66</t>
  </si>
  <si>
    <t>21:04:31</t>
  </si>
  <si>
    <t>1kb5/4R3/2p4p/P6P/4Bb2/2K5/8/8 w - - 1 50</t>
  </si>
  <si>
    <t>22:55:06</t>
  </si>
  <si>
    <t>8/p5pk/2pb3p/2pq1p2/3p1Pb1/1P1P1NP1/P1PBQK1P/8 b - - 14 41</t>
  </si>
  <si>
    <t>9.41</t>
  </si>
  <si>
    <t>9.14</t>
  </si>
  <si>
    <t>00:46:31</t>
  </si>
  <si>
    <t>1n5R/1P2kpp1/8/4b3/8/3p1BP1/3K3P/8 w - - 1 64</t>
  </si>
  <si>
    <t>03:03:06</t>
  </si>
  <si>
    <t>8/5pk1/p7/1p3K1P/1Pr5/P2R1N2/1b6/8 b - - 8 70</t>
  </si>
  <si>
    <t>05:18:32</t>
  </si>
  <si>
    <t>1r6/1P1R1p2/4p1kp/2p3p1/p1P2q2/2Q2P1P/6P1/5K2 w - - 10 41</t>
  </si>
  <si>
    <t>QGD semi-Slav, 5.Bg5 dc</t>
  </si>
  <si>
    <t>125.72</t>
  </si>
  <si>
    <t>3.60</t>
  </si>
  <si>
    <t>07:09:47</t>
  </si>
  <si>
    <t>8/7R/1k1K4/8/1P6/r5P1/8/8 w - - 0 64</t>
  </si>
  <si>
    <t>Bogo-Indian defence</t>
  </si>
  <si>
    <t>0.48</t>
  </si>
  <si>
    <t>09:17:22</t>
  </si>
  <si>
    <t>D30</t>
  </si>
  <si>
    <t>7k/R7/8/6pB/5r2/6K1/8/8 b - - 0 65</t>
  </si>
  <si>
    <t>QGD</t>
  </si>
  <si>
    <t>11:27:13</t>
  </si>
  <si>
    <t>A29</t>
  </si>
  <si>
    <t>8/4K3/1r5p/7R/6P1/5k2/8/8 w - - 0 68</t>
  </si>
  <si>
    <t>English, four knights, kingside fianchetto</t>
  </si>
  <si>
    <t>M34</t>
  </si>
  <si>
    <t>53.26</t>
  </si>
  <si>
    <t>13:28:20</t>
  </si>
  <si>
    <t>2B5/2k3p1/3p1p1p/n2P1P2/PK4P1/8/7P/8 w - - 7 56</t>
  </si>
  <si>
    <t>10.30</t>
  </si>
  <si>
    <t>9.80</t>
  </si>
  <si>
    <t>15:38:47</t>
  </si>
  <si>
    <t>7k/1p6/p1p1pbqp/8/1P6/P3P1R1/4KP1P/8 w - - 0 39</t>
  </si>
  <si>
    <t>-0.67</t>
  </si>
  <si>
    <t>17:34:10</t>
  </si>
  <si>
    <t>5k2/8/8/3RK2P/r7/1b6/8/8 w - - 0 73</t>
  </si>
  <si>
    <t>19:47:07</t>
  </si>
  <si>
    <t>A15</t>
  </si>
  <si>
    <t>r3k2r/pp3pbp/1qn1b1p1/3p2B1/3P4/Q1N2N2/PP3PPP/R4RK1 b kq - 13 17</t>
  </si>
  <si>
    <t>English opening</t>
  </si>
  <si>
    <t>20:41:56</t>
  </si>
  <si>
    <t>2r5/3q2k1/1Q1p1p1p/4pPn1/p3P1P1/PbNp2K1/1P5R/7R b - - 21 52</t>
  </si>
  <si>
    <t>-72.41</t>
  </si>
  <si>
    <t>-28.21</t>
  </si>
  <si>
    <t>22:39:03</t>
  </si>
  <si>
    <t>6B1/8/5P2/8/1b4P1/p4n2/K2k4/8 b - - 6 75</t>
  </si>
  <si>
    <t>227.97</t>
  </si>
  <si>
    <t>2.70</t>
  </si>
  <si>
    <t>01:02:01</t>
  </si>
  <si>
    <t>A35</t>
  </si>
  <si>
    <t>8/6k1/1P2B3/5K2/5P2/8/3b4/8 b - - 0 83</t>
  </si>
  <si>
    <t>English, symmetrical, four knights system</t>
  </si>
  <si>
    <t>70.51</t>
  </si>
  <si>
    <t>11.52</t>
  </si>
  <si>
    <t>03:14:33</t>
  </si>
  <si>
    <t>E91</t>
  </si>
  <si>
    <t>8/8/1p1p1k1p/5B2/8/7P/P7/4K3 w - - 1 56</t>
  </si>
  <si>
    <t>King's Indian, 6.Be2</t>
  </si>
  <si>
    <t>05:25:09</t>
  </si>
  <si>
    <t>8/1p5r/2p2k2/2n2Pp1/p5P1/P4K2/1P1R2B1/8 b - - 10 71</t>
  </si>
  <si>
    <t>Gruenfeld, Russian, Szabo (Boleslavsky) variation</t>
  </si>
  <si>
    <t>-2.62</t>
  </si>
  <si>
    <t>07:43:35</t>
  </si>
  <si>
    <t>D94</t>
  </si>
  <si>
    <t>8/5k2/2R5/6p1/3KB1q1/8/8/8 w - - 0 128</t>
  </si>
  <si>
    <t>Gruenfeld, Smyslov defence</t>
  </si>
  <si>
    <t>10:23:01</t>
  </si>
  <si>
    <t>D91</t>
  </si>
  <si>
    <t>8/8/3n1p2/1pk1r2p/2pNP3/r1P2KP1/PRR4P/8 w - - 10 55</t>
  </si>
  <si>
    <t>Gruenfeld, 5.Bg5</t>
  </si>
  <si>
    <t>12:23:11</t>
  </si>
  <si>
    <t>8/6p1/p3p1k1/4P2p/3K3P/6P1/P2R4/4r3 w - - 10 48</t>
  </si>
  <si>
    <t>0.69</t>
  </si>
  <si>
    <t>14:17:05</t>
  </si>
  <si>
    <t>8/5k2/7R/8/P4PK1/8/r7/8 b - - 0 48</t>
  </si>
  <si>
    <t>16:15:35</t>
  </si>
  <si>
    <t>8/6p1/5bk1/7R/6K1/6P1/8/8 b - - 0 57</t>
  </si>
  <si>
    <t>43.81</t>
  </si>
  <si>
    <t>4.08</t>
  </si>
  <si>
    <t>18:11:00</t>
  </si>
  <si>
    <t>D13</t>
  </si>
  <si>
    <t>8/3k4/5K1P/p7/r7/5R2/8/8 w - - 0 88</t>
  </si>
  <si>
    <t>QGD Slav, exchange variation</t>
  </si>
  <si>
    <t>20:39:21</t>
  </si>
  <si>
    <t>E09</t>
  </si>
  <si>
    <t>6k1/p3Q2p/6p1/1P1q4/P7/3p2P1/5P1P/6K1 w - - 8 39</t>
  </si>
  <si>
    <t>Catalan, closed, main line</t>
  </si>
  <si>
    <t>1.35</t>
  </si>
  <si>
    <t>22:35:44</t>
  </si>
  <si>
    <t>8/8/8/R7/5p2/3k2K1/1r3P2/8 w - - 0 49</t>
  </si>
  <si>
    <t>Queen's gambit declined</t>
  </si>
  <si>
    <t>-0.22</t>
  </si>
  <si>
    <t>00:31:07</t>
  </si>
  <si>
    <t>8/5p2/7k/7B/4K3/6R1/7r/8 b - - 0 40</t>
  </si>
  <si>
    <t>1.09</t>
  </si>
  <si>
    <t>02:15:28</t>
  </si>
  <si>
    <t>D31</t>
  </si>
  <si>
    <t>8/1k1r4/8/7p/5K1P/2R5/8/8 w - - 0 55</t>
  </si>
  <si>
    <t>QGD, 3.Nc3</t>
  </si>
  <si>
    <t>10.10</t>
  </si>
  <si>
    <t>03:59:57</t>
  </si>
  <si>
    <t>B42</t>
  </si>
  <si>
    <t>1k1q4/8/7p/4QN1P/P4r2/1P1B3K/8/8 b - - 16 89</t>
  </si>
  <si>
    <t>Sicilian, Kan, Polugaievsky variation</t>
  </si>
  <si>
    <t>06:23:56</t>
  </si>
  <si>
    <t>7r/6p1/R3Rp2/3k4/7p/2P4P/4K1P1/1r6 b - - 10 41</t>
  </si>
  <si>
    <t>325.60</t>
  </si>
  <si>
    <t>7.24</t>
  </si>
  <si>
    <t>07:56:52</t>
  </si>
  <si>
    <t>B80</t>
  </si>
  <si>
    <t>6k1/8/4R1B1/5PPp/1K1N4/6n1/3qN3/8 w - - 7 58</t>
  </si>
  <si>
    <t>Sicilian, Scheveningen variation</t>
  </si>
  <si>
    <t>10:10:16</t>
  </si>
  <si>
    <t>1B6/8/4k3/5p1p/3K1Pp1/6P1/2b4P/8 w - - 10 69</t>
  </si>
  <si>
    <t>-10.80</t>
  </si>
  <si>
    <t>-9.72</t>
  </si>
  <si>
    <t>12:20:15</t>
  </si>
  <si>
    <t>A46</t>
  </si>
  <si>
    <t>5rk1/1b3rp1/1p1n3p/pP2p3/P1pnPP1P/2p3PK/1qB2RQ1/1N3R1N b - - 0 46</t>
  </si>
  <si>
    <t>14:17:08</t>
  </si>
  <si>
    <t>3Q4/p4k2/1p4p1/1P3p1p/q3p2P/4P1P1/5PK1/8 w - - 10 93</t>
  </si>
  <si>
    <t>16:44:54</t>
  </si>
  <si>
    <t>8/5k2/5P1P/8/2K5/8/1Bb5/8 b - - 0 79</t>
  </si>
  <si>
    <t>Queen's pawn, Torre attack</t>
  </si>
  <si>
    <t>19:04:12</t>
  </si>
  <si>
    <t>8/R7/P5p1/5pkp/8/r3PKP1/8/8 b - - 10 46</t>
  </si>
  <si>
    <t>20:44:58</t>
  </si>
  <si>
    <t>A22</t>
  </si>
  <si>
    <t>8/8/8/p1kn4/P1p2P2/4PK2/1rB4R/8 w - - 10 63</t>
  </si>
  <si>
    <t>22:55:45</t>
  </si>
  <si>
    <t>8/3rq1r1/1p1pnnk1/pPp2p1p/P1P1pPpP/1BP1P1P1/1B1R2K1/4QR2 w - - 91 114</t>
  </si>
  <si>
    <t>English, Bremen, Smyslov system</t>
  </si>
  <si>
    <t>01:32:29</t>
  </si>
  <si>
    <t>8/2p5/1p4pp/2b4k/r1P1R2P/8/4K1R1/8 w - - 11 46</t>
  </si>
  <si>
    <t>-8.08</t>
  </si>
  <si>
    <t>03:20:48</t>
  </si>
  <si>
    <t>8/8/5pk1/5b2/3K1r2/8/8/R7 w - - 0 65</t>
  </si>
  <si>
    <t>-0.29</t>
  </si>
  <si>
    <t>05:31:32</t>
  </si>
  <si>
    <t>8/2k3p1/8/4R3/5r2/8/1K3P2/8 b - - 0 51</t>
  </si>
  <si>
    <t>125.77</t>
  </si>
  <si>
    <t>07:34:05</t>
  </si>
  <si>
    <t>A33</t>
  </si>
  <si>
    <t>8/2b3k1/4P3/3p1p1B/8/6BK/8/8 b - - 0 85</t>
  </si>
  <si>
    <t>English, symmetrical variation</t>
  </si>
  <si>
    <t>19.55</t>
  </si>
  <si>
    <t>6.76</t>
  </si>
  <si>
    <t>09:56:44</t>
  </si>
  <si>
    <t>A34</t>
  </si>
  <si>
    <t>4R3/4Qpk1/1p5p/1Pp3pP/5r2/4NP2/6P1/q5K1 w - - 3 41</t>
  </si>
  <si>
    <t>English, symmetrical, three knights system</t>
  </si>
  <si>
    <t>1.58</t>
  </si>
  <si>
    <t>12:00:20</t>
  </si>
  <si>
    <t>8/6k1/4R3/8/5K1P/8/5P2/7r b - - 0 47</t>
  </si>
  <si>
    <t>Res.</t>
  </si>
  <si>
    <t>21.1/81</t>
  </si>
  <si>
    <t>Bo-Fi</t>
  </si>
  <si>
    <t>13.P</t>
  </si>
  <si>
    <t>8m</t>
  </si>
  <si>
    <t>Covered by GM TheChessPuzzler</t>
  </si>
  <si>
    <t>completed in pgn</t>
  </si>
  <si>
    <t>7.2/26</t>
  </si>
  <si>
    <t>Ko-Ch</t>
  </si>
  <si>
    <t>Fi-Ko</t>
  </si>
  <si>
    <t>8.1/29</t>
  </si>
  <si>
    <t>Gi-An</t>
  </si>
  <si>
    <t>10.4/40</t>
  </si>
  <si>
    <t>Ho-Ko</t>
  </si>
  <si>
    <t>#mv</t>
  </si>
  <si>
    <t>Draw</t>
  </si>
  <si>
    <t>TCEC win</t>
  </si>
  <si>
    <t>TCEC draw</t>
  </si>
  <si>
    <t>EGT adj.</t>
  </si>
  <si>
    <t>3x repetition</t>
  </si>
  <si>
    <t>Tech. default</t>
  </si>
  <si>
    <t>Superfinal</t>
  </si>
  <si>
    <t xml:space="preserve"># </t>
  </si>
  <si>
    <t>%</t>
  </si>
  <si>
    <t>Wins</t>
  </si>
  <si>
    <t>White Perf.</t>
  </si>
  <si>
    <t>Black Perf.</t>
  </si>
  <si>
    <t>Fr-Sc</t>
  </si>
  <si>
    <t>TCEC 13</t>
  </si>
  <si>
    <t>Overall</t>
  </si>
  <si>
    <t>1-0' + '0-1' - wins</t>
  </si>
  <si>
    <t xml:space="preserve"># games </t>
  </si>
  <si>
    <t>Division 4</t>
  </si>
  <si>
    <t>Division 3</t>
  </si>
  <si>
    <t>Division 2</t>
  </si>
  <si>
    <t>Division 1</t>
  </si>
  <si>
    <t>Division P</t>
  </si>
  <si>
    <t>Mate</t>
  </si>
  <si>
    <t>=</t>
  </si>
  <si>
    <t>26.2/102</t>
  </si>
  <si>
    <t>Et-St</t>
  </si>
  <si>
    <t>25.4/100</t>
  </si>
  <si>
    <t>Ch-Et</t>
  </si>
  <si>
    <t>Results</t>
  </si>
  <si>
    <t>Terminations</t>
  </si>
  <si>
    <t>Andscacs 094030</t>
  </si>
  <si>
    <t>Ginkgo S13</t>
  </si>
  <si>
    <t>18:00:26</t>
  </si>
  <si>
    <t>2018.09.05</t>
  </si>
  <si>
    <t>03:09:16</t>
  </si>
  <si>
    <t>A69</t>
  </si>
  <si>
    <t>1r6/3Pk2p/4PppP/8/2B5/1P2Q1PK/2q5/8 b - - 12 74</t>
  </si>
  <si>
    <t>Benoni, four pawns attack, main line</t>
  </si>
  <si>
    <t>Ethereal 10.97</t>
  </si>
  <si>
    <t>Fire 7.1</t>
  </si>
  <si>
    <t>58.82</t>
  </si>
  <si>
    <t>47.17</t>
  </si>
  <si>
    <t>21:10:52</t>
  </si>
  <si>
    <t>03:02:56</t>
  </si>
  <si>
    <t>E94</t>
  </si>
  <si>
    <t>8/6k1/8/pB2PK2/P6P/8/5b2/8 w - - 1 48</t>
  </si>
  <si>
    <t>King's Indian, orthodox variation</t>
  </si>
  <si>
    <t>Houdini 6.03</t>
  </si>
  <si>
    <t>0.12</t>
  </si>
  <si>
    <t>00:14:20</t>
  </si>
  <si>
    <t>2018.09.06</t>
  </si>
  <si>
    <t>02:35:57</t>
  </si>
  <si>
    <t>E92</t>
  </si>
  <si>
    <t>2rq4/1r3bRk/7p/p7/3BPp2/P4P2/1P2B2P/3R3K b - - 11 48</t>
  </si>
  <si>
    <t>King's Indian, Petrosian system, Stein variation</t>
  </si>
  <si>
    <t>Stockfish 010918</t>
  </si>
  <si>
    <t>Komodo 2121.01</t>
  </si>
  <si>
    <t>153.86</t>
  </si>
  <si>
    <t>02:50:49</t>
  </si>
  <si>
    <t>03:02:41</t>
  </si>
  <si>
    <t>3b4/5K1p/6pk/p3Np2/1p6/1B4PP/5P2/8 w - - 1 67</t>
  </si>
  <si>
    <t>-7.54</t>
  </si>
  <si>
    <t>-41.73</t>
  </si>
  <si>
    <t>05:54:09</t>
  </si>
  <si>
    <t>03:20:31</t>
  </si>
  <si>
    <t>E88</t>
  </si>
  <si>
    <t>8/8/3p2p1/1p1Pp1kn/3bP1p1/3N4/7K/2N5 b - - 0 74</t>
  </si>
  <si>
    <t>King's Indian, Saemisch, orthodox, 7.d5 c6</t>
  </si>
  <si>
    <t>09:15:12</t>
  </si>
  <si>
    <t>02:56:20</t>
  </si>
  <si>
    <t>E86</t>
  </si>
  <si>
    <t>8/8/1p6/p1nK4/P1N2k2/1P5p/7P/8 w - - 10 61</t>
  </si>
  <si>
    <t>King's Indian, Saemisch, orthodox, 7.Nge2 c6</t>
  </si>
  <si>
    <t>12.72</t>
  </si>
  <si>
    <t>18.27</t>
  </si>
  <si>
    <t>12:12:12</t>
  </si>
  <si>
    <t>03:05:14</t>
  </si>
  <si>
    <t>8/2r5/p2R1k2/2P3p1/8/3N4/P6P/6K1 b - - 2 62</t>
  </si>
  <si>
    <t>88.74</t>
  </si>
  <si>
    <t>12.55</t>
  </si>
  <si>
    <t>15:17:59</t>
  </si>
  <si>
    <t>03:15:15</t>
  </si>
  <si>
    <t>E61</t>
  </si>
  <si>
    <t>5k2/1n1B4/7p/4KPp1/6P1/1p5P/1P6/8 b - - 1 66</t>
  </si>
  <si>
    <t>King's Indian, Smyslov system</t>
  </si>
  <si>
    <t>18:33:45</t>
  </si>
  <si>
    <t>02:19:39</t>
  </si>
  <si>
    <t>7r/3k4/p7/6p1/3PpnP1/4B3/5P1K/3R4 w - - 10 47</t>
  </si>
  <si>
    <t>20:53:57</t>
  </si>
  <si>
    <t>01:39:21</t>
  </si>
  <si>
    <t>E40</t>
  </si>
  <si>
    <t>3qr2k/r1p3p1/n1P1p2p/pR1p1p2/B6P/B1P1P1P1/P1Q2P2/6K1 w - - 8 29</t>
  </si>
  <si>
    <t>Nimzo-Indian, 4.e3</t>
  </si>
  <si>
    <t>22:33:50</t>
  </si>
  <si>
    <t>02:56:57</t>
  </si>
  <si>
    <t>E32</t>
  </si>
  <si>
    <t>8/4k3/6p1/6P1/7p/r6P/8/1R4K1 w - - 10 72</t>
  </si>
  <si>
    <t>Nimzo-Indian, classical variation</t>
  </si>
  <si>
    <t>01:31:26</t>
  </si>
  <si>
    <t>2018.09.07</t>
  </si>
  <si>
    <t>02:55:07</t>
  </si>
  <si>
    <t>E25</t>
  </si>
  <si>
    <t>7k/7P/5p2/p3r1p1/P2KP3/8/8/7R w - - 10 56</t>
  </si>
  <si>
    <t>Nimzo-Indian, Saemisch variation</t>
  </si>
  <si>
    <t>0.03</t>
  </si>
  <si>
    <t>04:27:05</t>
  </si>
  <si>
    <t>02:22:09</t>
  </si>
  <si>
    <t>E16</t>
  </si>
  <si>
    <t>8/p7/1p2k3/1Pp1n1p1/P6p/2K1PP1P/4B3/8 w - - 10 56</t>
  </si>
  <si>
    <t>Queen's Indian, Riumin variation</t>
  </si>
  <si>
    <t>-14.50</t>
  </si>
  <si>
    <t>-23.17</t>
  </si>
  <si>
    <t>06:49:47</t>
  </si>
  <si>
    <t>03:38:57</t>
  </si>
  <si>
    <t>E15</t>
  </si>
  <si>
    <t>8/8/1p6/pP1p1r2/P1pPn1p1/3bk1Pp/7K/R1R1B3 b - - 3 126</t>
  </si>
  <si>
    <t>-60.71</t>
  </si>
  <si>
    <t>-M47</t>
  </si>
  <si>
    <t>10:29:16</t>
  </si>
  <si>
    <t>03:19:55</t>
  </si>
  <si>
    <t>8/8/2pq1Bk1/6Pp/8/p6K/6R1/8 b - - 3 83</t>
  </si>
  <si>
    <t>Queen's Indian, 4.Nc3</t>
  </si>
  <si>
    <t>42.56</t>
  </si>
  <si>
    <t>13:49:49</t>
  </si>
  <si>
    <t>03:16:16</t>
  </si>
  <si>
    <t>8/3r3k/3pR2P/4B2r/8/3R4/3K4/8 w - - 5 66</t>
  </si>
  <si>
    <t>17:06:38</t>
  </si>
  <si>
    <t>01:51:21</t>
  </si>
  <si>
    <t>6k1/1b4pp/1p2p1q1/p2nP1b1/2Q3P1/1P6/P2BNPBK/8 w - - 11 41</t>
  </si>
  <si>
    <t>61.17</t>
  </si>
  <si>
    <t>11.79</t>
  </si>
  <si>
    <t>18:58:31</t>
  </si>
  <si>
    <t>03:18:16</t>
  </si>
  <si>
    <t>1r6/4R3/4p3/4P2k/5P2/p7/6NK/8 w - - 2 78</t>
  </si>
  <si>
    <t>22:17:26</t>
  </si>
  <si>
    <t>03:07:25</t>
  </si>
  <si>
    <t>8/7Q/4k3/pP1p1p1p/1b2p3/1P4PP/6K1/2Bq4 w - - 10 61</t>
  </si>
  <si>
    <t>01:25:24</t>
  </si>
  <si>
    <t>2018.09.08</t>
  </si>
  <si>
    <t>02:57:35</t>
  </si>
  <si>
    <t>D92</t>
  </si>
  <si>
    <t>B5k1/8/8/4Bp1b/8/8/5K2/8 b - - 0 62</t>
  </si>
  <si>
    <t>Gruenfeld, 5.Bf4</t>
  </si>
  <si>
    <t>04:23:31</t>
  </si>
  <si>
    <t>03:07:56</t>
  </si>
  <si>
    <t>8/p2nk3/P4pp1/8/3bPB1P/5K2/4B3/8 b - - 10 86</t>
  </si>
  <si>
    <t>07:32:00</t>
  </si>
  <si>
    <t>02:38:57</t>
  </si>
  <si>
    <t>8/8/3k4/P7/5Pn1/8/B7/5K2 b - - 0 53</t>
  </si>
  <si>
    <t>English, 1...Nf6 (Anglo-Indian defense)</t>
  </si>
  <si>
    <t>10:11:28</t>
  </si>
  <si>
    <t>02:46:49</t>
  </si>
  <si>
    <t>D64</t>
  </si>
  <si>
    <t>6k1/p7/5Q1p/4pp2/2P5/P3P1P1/2rNKPbP/q7 w - - 10 46</t>
  </si>
  <si>
    <t>12:58:49</t>
  </si>
  <si>
    <t>02:05:59</t>
  </si>
  <si>
    <t>D58</t>
  </si>
  <si>
    <t>7r/1b6/1P1k4/1K3R1p/2P4P/8/5P2/8 b - - 10 50</t>
  </si>
  <si>
    <t>QGD, Tartakower (Makagonov-Bondarevsky) system</t>
  </si>
  <si>
    <t>15:05:27</t>
  </si>
  <si>
    <t>02:16:10</t>
  </si>
  <si>
    <t>D61</t>
  </si>
  <si>
    <t>8/8/3k2p1/5b2/R7/4K1r1/8/B7 w - - 10 51</t>
  </si>
  <si>
    <t>QGD, Orthodox defence, Rubinstein variation</t>
  </si>
  <si>
    <t>17:22:17</t>
  </si>
  <si>
    <t>04:05:15</t>
  </si>
  <si>
    <t>5k2/5P2/4K3/p4B2/P7/8/1b6/8 b - - 87 217</t>
  </si>
  <si>
    <t>QGD semi-Slav, 5.e3</t>
  </si>
  <si>
    <t>-0.02</t>
  </si>
  <si>
    <t>21:28:05</t>
  </si>
  <si>
    <t>03:05:55</t>
  </si>
  <si>
    <t>8/5pk1/5bp1/7p/5P1P/1R1B1KP1/8/3r4 b - - 10 67</t>
  </si>
  <si>
    <t>Caro-Kann, Panov-Botvinnik attack</t>
  </si>
  <si>
    <t>00:34:30</t>
  </si>
  <si>
    <t>2018.09.09</t>
  </si>
  <si>
    <t>03:13:15</t>
  </si>
  <si>
    <t>r7/4npk1/2p2qp1/1p1p4/rN1P3p/P1R1P2P/1Q3PP1/1R4K1 w - - 100 82</t>
  </si>
  <si>
    <t>03:48:18</t>
  </si>
  <si>
    <t>00:36:49</t>
  </si>
  <si>
    <t>E77</t>
  </si>
  <si>
    <t>r4rk1/pp1b1pbp/n2p1np1/2pP4/2P2P2/q1N2N2/3BB1PP/1R1Q1RK1 w - - 8 18</t>
  </si>
  <si>
    <t>King's Indian, Four pawns attack</t>
  </si>
  <si>
    <t>42.28</t>
  </si>
  <si>
    <t>9.18</t>
  </si>
  <si>
    <t>04:25:39</t>
  </si>
  <si>
    <t>03:15:25</t>
  </si>
  <si>
    <t>4n3/p3k3/2Pp4/1P1P1K2/2B5/5P2/8/8 b - - 9 62</t>
  </si>
  <si>
    <t>17.66</t>
  </si>
  <si>
    <t>10.81</t>
  </si>
  <si>
    <t>07:41:36</t>
  </si>
  <si>
    <t>02:53:31</t>
  </si>
  <si>
    <t>5rrk/2p5/3b3p/3Pp1pP/4Q1P1/PR2P3/KP6/8 w - - 0 60</t>
  </si>
  <si>
    <t>10:35:39</t>
  </si>
  <si>
    <t>03:15:04</t>
  </si>
  <si>
    <t>8/8/5p2/5k1p/7b/5K2/6R1/8 w - - 0 73</t>
  </si>
  <si>
    <t>12.87</t>
  </si>
  <si>
    <t>9.15</t>
  </si>
  <si>
    <t>13:51:22</t>
  </si>
  <si>
    <t>03:14:25</t>
  </si>
  <si>
    <t>2b1q3/3n1k2/p1Q5/3Pp2p/1P2Pp2/P4P2/1K3B2/5B2 w - - 2 61</t>
  </si>
  <si>
    <t>17:06:19</t>
  </si>
  <si>
    <t>02:23:33</t>
  </si>
  <si>
    <t>8/5p2/1p3K1p/1k5P/8/8/8/8 w - - 0 52</t>
  </si>
  <si>
    <t>19:30:32</t>
  </si>
  <si>
    <t>02:30:38</t>
  </si>
  <si>
    <t>6B1/8/8/P2pk2r/1p1b4/1P6/6K1/5R2 w - - 10 57</t>
  </si>
  <si>
    <t>28.57</t>
  </si>
  <si>
    <t>18.59</t>
  </si>
  <si>
    <t>22:01:43</t>
  </si>
  <si>
    <t>03:27:05</t>
  </si>
  <si>
    <t>4nb2/3k4/8/P3R2P/3BB3/r4PK1/8/8 w - - 3 92</t>
  </si>
  <si>
    <t>01:29:20</t>
  </si>
  <si>
    <t>2018.09.10</t>
  </si>
  <si>
    <t>02:21:17</t>
  </si>
  <si>
    <t>8/6B1/8/7p/2K4P/5nk1/8/8 w - - 0 58</t>
  </si>
  <si>
    <t>03:51:09</t>
  </si>
  <si>
    <t>02:24:45</t>
  </si>
  <si>
    <t>3k4/8/8/7p/5r1K/8/1R5P/8 w - - 0 49</t>
  </si>
  <si>
    <t>06:16:27</t>
  </si>
  <si>
    <t>01:55:40</t>
  </si>
  <si>
    <t>8/p7/8/5Pkp/P7/8/6K1/8 w - - 0 40</t>
  </si>
  <si>
    <t>16.96</t>
  </si>
  <si>
    <t>11.16</t>
  </si>
  <si>
    <t>08:12:44</t>
  </si>
  <si>
    <t>02:22:31</t>
  </si>
  <si>
    <t>5k2/1pr4p/1p4pP/2r3P1/P1R2P2/BBpp1K2/8/8 b - - 3 36</t>
  </si>
  <si>
    <t>11.02</t>
  </si>
  <si>
    <t>8.57</t>
  </si>
  <si>
    <t>10:35:47</t>
  </si>
  <si>
    <t>03:00:02</t>
  </si>
  <si>
    <t>1q4k1/p5rp/2p1R3/P2ppPP1/2p5/2P1Q1K1/2b1P3/7R w - - 3 50</t>
  </si>
  <si>
    <t>13:36:21</t>
  </si>
  <si>
    <t>03:04:39</t>
  </si>
  <si>
    <t>4b3/2k3p1/1b3p1p/1P1ppP1P/3P2P1/2B1K3/4B3/8 b - - 10 62</t>
  </si>
  <si>
    <t>153.91</t>
  </si>
  <si>
    <t>8.59</t>
  </si>
  <si>
    <t>16:41:32</t>
  </si>
  <si>
    <t>02:53:38</t>
  </si>
  <si>
    <t>8/1r3k2/1p4R1/3r4/4B2p/5P2/6K1/8 w - - 0 63</t>
  </si>
  <si>
    <t>19:35:48</t>
  </si>
  <si>
    <t>02:28:20</t>
  </si>
  <si>
    <t>1k6/4qp1r/1p1p2b1/p3r3/P1P1PR1p/1P1BP2R/K7/7Q b - - 10 46</t>
  </si>
  <si>
    <t>22:04:40</t>
  </si>
  <si>
    <t>02:21:25</t>
  </si>
  <si>
    <t>8/8/p2B4/P5k1/2r1K1p1/8/4N3/8 w - - 10 58</t>
  </si>
  <si>
    <t>00:26:39</t>
  </si>
  <si>
    <t>2018.09.11</t>
  </si>
  <si>
    <t>02:22:52</t>
  </si>
  <si>
    <t>8/7p/2Q2kb1/8/1p1q4/5B2/5PP1/6K1 b - - 9 45</t>
  </si>
  <si>
    <t>0.22</t>
  </si>
  <si>
    <t>02:50:09</t>
  </si>
  <si>
    <t>03:18:33</t>
  </si>
  <si>
    <t>8/8/5Rk1/6pr/4N3/8/6K1/8 b - - 0 73</t>
  </si>
  <si>
    <t>06:09:15</t>
  </si>
  <si>
    <t>02:36:47</t>
  </si>
  <si>
    <t>8/1p6/1P3kr1/3R4/8/4K3/8/8 b - - 0 61</t>
  </si>
  <si>
    <t>08:46:34</t>
  </si>
  <si>
    <t>03:57:19</t>
  </si>
  <si>
    <t>5rk1/p2q1r1p/Pp3pp1/2pPp3/2P1P1P1/4QPP1/8/R4K1R b - - 100 190</t>
  </si>
  <si>
    <t>148.76</t>
  </si>
  <si>
    <t>8.78</t>
  </si>
  <si>
    <t>12:44:25</t>
  </si>
  <si>
    <t>02:57:53</t>
  </si>
  <si>
    <t>4rq2/1R3b2/2P3pk/2Q2p1p/7P/4P1P1/8/5BK1 w - - 1 53</t>
  </si>
  <si>
    <t>10.47</t>
  </si>
  <si>
    <t>15:42:49</t>
  </si>
  <si>
    <t>03:07:42</t>
  </si>
  <si>
    <t>8/1b1q3k/2p1p1pP/Pp2Qp2/8/8/5PP1/2RrR1K1 b - - 3 54</t>
  </si>
  <si>
    <t>17.75</t>
  </si>
  <si>
    <t>13.59</t>
  </si>
  <si>
    <t>18:51:03</t>
  </si>
  <si>
    <t>03:21:51</t>
  </si>
  <si>
    <t>3rk3/5p2/R1n5/2P3q1/1P1pP3/3N4/3K1P1Q/8 w - - 3 87</t>
  </si>
  <si>
    <t>-11.05</t>
  </si>
  <si>
    <t>-153.76</t>
  </si>
  <si>
    <t>22:13:32</t>
  </si>
  <si>
    <t>03:28:20</t>
  </si>
  <si>
    <t>r7/5k2/3P2p1/4Pb2/3K1P2/7p/5R2/8 b - - 3 96</t>
  </si>
  <si>
    <t>01:42:31</t>
  </si>
  <si>
    <t>2018.09.12</t>
  </si>
  <si>
    <t>02:38:52</t>
  </si>
  <si>
    <t>2R5/6p1/pR2Pk2/3b1Pn1/4r3/3K4/8/8 w - - 10 52</t>
  </si>
  <si>
    <t>04:21:56</t>
  </si>
  <si>
    <t>03:17:54</t>
  </si>
  <si>
    <t>3k4/p2P4/P1K4p/7P/3b1p2/5B2/8/8 w - - 28 68</t>
  </si>
  <si>
    <t>0.36</t>
  </si>
  <si>
    <t>07:40:20</t>
  </si>
  <si>
    <t>02:36:26</t>
  </si>
  <si>
    <t>8/6R1/8/5P2/4k3/1r6/5PK1/8 w - - 0 67</t>
  </si>
  <si>
    <t>10:17:19</t>
  </si>
  <si>
    <t>02:44:58</t>
  </si>
  <si>
    <t>D35</t>
  </si>
  <si>
    <t>4Q3/4K2k/6pp/4P3/7P/5q2/8/8 b - - 9 62</t>
  </si>
  <si>
    <t>QGD, exchange, positional line</t>
  </si>
  <si>
    <t>13:02:50</t>
  </si>
  <si>
    <t>02:49:54</t>
  </si>
  <si>
    <t>8/p3k1p1/1p5p/1P2N3/r1R1P2P/4K1P1/8/1b6 b - - 10 58</t>
  </si>
  <si>
    <t>QGD Slav defence</t>
  </si>
  <si>
    <t>0.10</t>
  </si>
  <si>
    <t>15:53:17</t>
  </si>
  <si>
    <t>01:46:40</t>
  </si>
  <si>
    <t>1r4k1/Q6p/1P1P2p1/1Bp1p3/4p3/5q1P/6K1/R7 w - - 9 33</t>
  </si>
  <si>
    <t>12.42</t>
  </si>
  <si>
    <t>7.21</t>
  </si>
  <si>
    <t>17:40:29</t>
  </si>
  <si>
    <t>02:48:45</t>
  </si>
  <si>
    <t>2r5/2r3k1/P5p1/3Bpp2/1N2P3/1P3P1p/R7/7K w - - 0 57</t>
  </si>
  <si>
    <t>QGA, 3.e4</t>
  </si>
  <si>
    <t>-17.96</t>
  </si>
  <si>
    <t>20:29:53</t>
  </si>
  <si>
    <t>03:21:06</t>
  </si>
  <si>
    <t>D18</t>
  </si>
  <si>
    <t>8/2R5/p7/4pn1k/7p/8/5BKR/1q6 b - - 1 74</t>
  </si>
  <si>
    <t>QGD Slav, Dutch variation</t>
  </si>
  <si>
    <t>23:51:31</t>
  </si>
  <si>
    <t>03:29:37</t>
  </si>
  <si>
    <t>D15</t>
  </si>
  <si>
    <t>8/7p/4nk1P/8/8/4K3/8/5R2 b - - 0 102</t>
  </si>
  <si>
    <t>QGD Slav, 4.Nc3</t>
  </si>
  <si>
    <t>03:21:48</t>
  </si>
  <si>
    <t>2018.09.13</t>
  </si>
  <si>
    <t>02:37:58</t>
  </si>
  <si>
    <t>R7/8/P3p1k1/3p2p1/1K3p2/3r3P/8/8 b - - 10 64</t>
  </si>
  <si>
    <t>0.28</t>
  </si>
  <si>
    <t>06:00:19</t>
  </si>
  <si>
    <t>02:35:28</t>
  </si>
  <si>
    <t>6k1/2R5/6P1/8/6P1/8/5r1K/8 w - - 0 49</t>
  </si>
  <si>
    <t>QGD Slav, Winawer counter-gambit</t>
  </si>
  <si>
    <t>08:36:18</t>
  </si>
  <si>
    <t>02:29:11</t>
  </si>
  <si>
    <t>D05</t>
  </si>
  <si>
    <t>8/8/4p3/1Pk1K3/5P2/3B4/1r4P1/8 b - - 10 53</t>
  </si>
  <si>
    <t>11:06:01</t>
  </si>
  <si>
    <t>02:34:57</t>
  </si>
  <si>
    <t>C88</t>
  </si>
  <si>
    <t>6k1/6p1/P1R5/3nq2p/1p6/1P1b3P/5QP1/6K1 b - - 10 54</t>
  </si>
  <si>
    <t>Ruy Lopez, closed, 7...O-O</t>
  </si>
  <si>
    <t>13:41:30</t>
  </si>
  <si>
    <t>02:36:21</t>
  </si>
  <si>
    <t>C77</t>
  </si>
  <si>
    <t>4q3/8/3Q4/6pk/7p/8/5K2/8 w - - 0 58</t>
  </si>
  <si>
    <t>Ruy Lopez, Wormald (Alapin) attack</t>
  </si>
  <si>
    <t>16:18:31</t>
  </si>
  <si>
    <t>03:09:48</t>
  </si>
  <si>
    <t>C78</t>
  </si>
  <si>
    <t>6r1/8/8/6k1/6Pp/1R5K/8/8 b - - 0 67</t>
  </si>
  <si>
    <t>Ruy Lopez, ...b5 &amp; ...d6</t>
  </si>
  <si>
    <t>19:28:51</t>
  </si>
  <si>
    <t>03:53:11</t>
  </si>
  <si>
    <t>6k1/6P1/5K2/1p1b4/p7/P7/8/B7 b - - 64 181</t>
  </si>
  <si>
    <t>Ruy Lopez, Moeller defence</t>
  </si>
  <si>
    <t>23:22:36</t>
  </si>
  <si>
    <t>02:09:54</t>
  </si>
  <si>
    <t>C75</t>
  </si>
  <si>
    <t>r3k3/2p2pp1/pp1p4/3Pp1B1/2P1Q3/7P/1q4K1/7R w q - 10 36</t>
  </si>
  <si>
    <t>-9.94</t>
  </si>
  <si>
    <t>-28.10</t>
  </si>
  <si>
    <t>01:33:03</t>
  </si>
  <si>
    <t>2018.09.14</t>
  </si>
  <si>
    <t>03:13:57</t>
  </si>
  <si>
    <t>3k4/2p5/4b2p/2K5/p1N5/6pr/8/3R4 b - - 3 82</t>
  </si>
  <si>
    <t>Ruy Lopez, exchange, Bronstein variation</t>
  </si>
  <si>
    <t>04:47:38</t>
  </si>
  <si>
    <t>02:30:23</t>
  </si>
  <si>
    <t>C55</t>
  </si>
  <si>
    <t>6rk/3N1q2/3Q3p/1p3p1r/2b1p2P/2b3P1/5PN1/1R2R1K1 b - - 9 42</t>
  </si>
  <si>
    <t>Two knights defence (Modern bishop's opening)</t>
  </si>
  <si>
    <t>07:18:34</t>
  </si>
  <si>
    <t>03:09:06</t>
  </si>
  <si>
    <t>8/3R1k2/3p1P2/6K1/2nb4/8/8/8 b - - 10 81</t>
  </si>
  <si>
    <t>21.38</t>
  </si>
  <si>
    <t>9.54</t>
  </si>
  <si>
    <t>10:28:13</t>
  </si>
  <si>
    <t>03:13:23</t>
  </si>
  <si>
    <t>C49</t>
  </si>
  <si>
    <t>r7/q5rk/P7/R2p4/3QpP2/1R4Pp/7K/8 w - - 9 72</t>
  </si>
  <si>
    <t>Four knights, symmetrical, Metger unpin</t>
  </si>
  <si>
    <t>-1.55</t>
  </si>
  <si>
    <t>13:42:15</t>
  </si>
  <si>
    <t>03:25:05</t>
  </si>
  <si>
    <t>C45</t>
  </si>
  <si>
    <t>8/8/3r4/p1R5/1p1k4/8/8/2K5 w - - 0 90</t>
  </si>
  <si>
    <t>Scotch game</t>
  </si>
  <si>
    <t>17:07:54</t>
  </si>
  <si>
    <t>02:40:03</t>
  </si>
  <si>
    <t>C43</t>
  </si>
  <si>
    <t>8/6k1/2p1R3/1p1r2K1/p6P/P7/1P6/8 w - - 10 56</t>
  </si>
  <si>
    <t>Petrov, modern attack, Symmetrical variation</t>
  </si>
  <si>
    <t>19:48:30</t>
  </si>
  <si>
    <t>03:08:29</t>
  </si>
  <si>
    <t>C42</t>
  </si>
  <si>
    <t>8/4n3/3K1pk1/7p/2B1bP1P/8/5B2/8 b - - 10 87</t>
  </si>
  <si>
    <t>Petrov three knights game</t>
  </si>
  <si>
    <t>0.13</t>
  </si>
  <si>
    <t>22:57:31</t>
  </si>
  <si>
    <t>02:53:06</t>
  </si>
  <si>
    <t>8/3k4/3r4/2R5/8/4K1p1/7P/8 w - - 0 60</t>
  </si>
  <si>
    <t>01:51:08</t>
  </si>
  <si>
    <t>2018.09.15</t>
  </si>
  <si>
    <t>03:55:32</t>
  </si>
  <si>
    <t>C19</t>
  </si>
  <si>
    <t>4r3/2R5/6bP/6Pk/2p5/2P2K2/8/8 b - - 82 178</t>
  </si>
  <si>
    <t>French, Winawer, advance, Smyslov variation</t>
  </si>
  <si>
    <t>-11.14</t>
  </si>
  <si>
    <t>-69.26</t>
  </si>
  <si>
    <t>10:38:56</t>
  </si>
  <si>
    <t>02:44:24</t>
  </si>
  <si>
    <t>C17</t>
  </si>
  <si>
    <t>8/1R4pk/KN5p/R6P/2r3P1/4q3/8/8 b - - 9 60</t>
  </si>
  <si>
    <t>French, Winawer, advance, Bogolyubov variation</t>
  </si>
  <si>
    <t>20.57</t>
  </si>
  <si>
    <t>11.47</t>
  </si>
  <si>
    <t>13:23:59</t>
  </si>
  <si>
    <t>03:02:44</t>
  </si>
  <si>
    <t>C14</t>
  </si>
  <si>
    <t>8/n2k1N2/1p2pK2/p3Pp2/1P1p1P2/P2N4/8/8 w - - 0 67</t>
  </si>
  <si>
    <t>French, classical, Steinitz variation</t>
  </si>
  <si>
    <t>16:27:21</t>
  </si>
  <si>
    <t>03:19:17</t>
  </si>
  <si>
    <t>8/3k4/2r5/2q3p1/p7/P5Q1/1P6/K6R w - - 37 77</t>
  </si>
  <si>
    <t>French, Burn variation</t>
  </si>
  <si>
    <t>19:47:10</t>
  </si>
  <si>
    <t>03:37:32</t>
  </si>
  <si>
    <t>C10</t>
  </si>
  <si>
    <t>8/8/6p1/6Rp/5P1P/4k1P1/6r1/4K3 w - - 11 131</t>
  </si>
  <si>
    <t>French, Fort Knox variation</t>
  </si>
  <si>
    <t>23:25:13</t>
  </si>
  <si>
    <t>03:01:23</t>
  </si>
  <si>
    <t>r7/3P4/1p6/3k1K2/8/2R5/8/8 b - - 0 62</t>
  </si>
  <si>
    <t>French, Tarrasch, Botvinnik variation</t>
  </si>
  <si>
    <t>02:27:08</t>
  </si>
  <si>
    <t>2018.09.16</t>
  </si>
  <si>
    <t>02:27:45</t>
  </si>
  <si>
    <t>8/8/5k2/3R1p2/1K5P/8/5r2/8 w - - 0 57</t>
  </si>
  <si>
    <t>04:55:26</t>
  </si>
  <si>
    <t>03:30:57</t>
  </si>
  <si>
    <t>8/8/2p4k/8/4KP2/3r4/R7/8 b - - 0 110</t>
  </si>
  <si>
    <t>M47</t>
  </si>
  <si>
    <t>08:26:55</t>
  </si>
  <si>
    <t>02:34:20</t>
  </si>
  <si>
    <t>4r1k1/4q1np/1p2P3/1Pp1PP2/p1Q5/P6P/6R1/7K w - - 1 47</t>
  </si>
  <si>
    <t>11:01:47</t>
  </si>
  <si>
    <t>02:49:04</t>
  </si>
  <si>
    <t>8/5p2/7k/6Rp/6pP/6P1/5PK1/r7 w - - 10 54</t>
  </si>
  <si>
    <t>13:51:31</t>
  </si>
  <si>
    <t>02:23:39</t>
  </si>
  <si>
    <t>4Q1k1/6p1/5p2/p1b1p3/4P1P1/1P3P2/3q1BK1/8 b - - 10 46</t>
  </si>
  <si>
    <t>16:15:43</t>
  </si>
  <si>
    <t>03:43:10</t>
  </si>
  <si>
    <t>2b5/1p6/p1p1nk2/P1PpR1p1/1P1P3p/3NKP2/8/8 b - - 65 142</t>
  </si>
  <si>
    <t>19:59:34</t>
  </si>
  <si>
    <t>01:37:43</t>
  </si>
  <si>
    <t>4rr1k/p3n2p/2pq4/2Np1ppQ/3PpP2/1P2P2P/P4P2/2RR2K1 w - - 8 30</t>
  </si>
  <si>
    <t>21:37:50</t>
  </si>
  <si>
    <t>02:46:45</t>
  </si>
  <si>
    <t>5Q2/6rk/r4p1p/5P2/8/5K2/5P2/8 b - - 10 55</t>
  </si>
  <si>
    <t>00:25:06</t>
  </si>
  <si>
    <t>2018.09.17</t>
  </si>
  <si>
    <t>03:31:14</t>
  </si>
  <si>
    <t>8/P5p1/7p/4R2P/b3p1k1/3r4/1K3B2/8 b - - 68 112</t>
  </si>
  <si>
    <t>03:56:52</t>
  </si>
  <si>
    <t>03:44:02</t>
  </si>
  <si>
    <t>8/R5p1/5pk1/4p2p/4P2P/4PKP1/8/2r5 w - - 99 154</t>
  </si>
  <si>
    <t>07:41:28</t>
  </si>
  <si>
    <t>02:23:34</t>
  </si>
  <si>
    <t>8/5p2/2B1b1k1/4P1p1/P4p2/5P2/4RK1P/r7 w - - 10 52</t>
  </si>
  <si>
    <t>M51</t>
  </si>
  <si>
    <t>11.44</t>
  </si>
  <si>
    <t>10:05:42</t>
  </si>
  <si>
    <t>03:15:23</t>
  </si>
  <si>
    <t>6rk/6pp/3q1pP1/pB2pP1P/4P3/1P6/2R2QK1/2Rr4 w - - 2 64</t>
  </si>
  <si>
    <t>147.93</t>
  </si>
  <si>
    <t>7.99</t>
  </si>
  <si>
    <t>13:21:36</t>
  </si>
  <si>
    <t>02:29:44</t>
  </si>
  <si>
    <t>2r1r1k1/8/2bBP3/3p1pqN/8/1Q6/1P3PP1/4R1K1 w - - 1 42</t>
  </si>
  <si>
    <t>13.61</t>
  </si>
  <si>
    <t>15:51:53</t>
  </si>
  <si>
    <t>03:08:44</t>
  </si>
  <si>
    <t>8/2b5/1p1p2k1/pP1P3p/P1N2K2/7P/8/8 w - - 0 53</t>
  </si>
  <si>
    <t>153.96</t>
  </si>
  <si>
    <t>67.77</t>
  </si>
  <si>
    <t>19:01:09</t>
  </si>
  <si>
    <t>02:42:32</t>
  </si>
  <si>
    <t>8/7R/k1K4p/8/P7/3n4/8/8 b - - 0 55</t>
  </si>
  <si>
    <t>10.96</t>
  </si>
  <si>
    <t>21:44:20</t>
  </si>
  <si>
    <t>03:45:05</t>
  </si>
  <si>
    <t>8/1q6/kppPb3/p1p1P3/P1P5/K4Q2/1R6/8 b - - 56 149</t>
  </si>
  <si>
    <t>01:29:59</t>
  </si>
  <si>
    <t>2018.09.18</t>
  </si>
  <si>
    <t>02:22:15</t>
  </si>
  <si>
    <t>8/5pk1/2R3p1/7p/7P/5PK1/r5P1/8 b - - 10 57</t>
  </si>
  <si>
    <t>-9.09</t>
  </si>
  <si>
    <t>-12.16</t>
  </si>
  <si>
    <t>03:52:47</t>
  </si>
  <si>
    <t>02:53:59</t>
  </si>
  <si>
    <t>b6r/p1R5/P2R1p2/4p1kB/6P1/4Kp1r/2P5/8 b - - 1 56</t>
  </si>
  <si>
    <t>06:47:24</t>
  </si>
  <si>
    <t>03:14:36</t>
  </si>
  <si>
    <t>r5k1/8/6p1/P3Q2p/4NP2/6P1/2q4P/6K1 b - - 10 71</t>
  </si>
  <si>
    <t>10:02:32</t>
  </si>
  <si>
    <t>02:50:23</t>
  </si>
  <si>
    <t>8/4bk2/6R1/5PPP/8/r7/2K5/8 b - - 8 60</t>
  </si>
  <si>
    <t>27.08</t>
  </si>
  <si>
    <t>22.29</t>
  </si>
  <si>
    <t>12:53:27</t>
  </si>
  <si>
    <t>03:08:11</t>
  </si>
  <si>
    <t>6k1/5q2/2Q5/8/2p5/2P5/2P2P2/2K5 b - - 0 66</t>
  </si>
  <si>
    <t>-0.03</t>
  </si>
  <si>
    <t>16:02:11</t>
  </si>
  <si>
    <t>02:40:01</t>
  </si>
  <si>
    <t>8/8/1p1kb2p/p5p1/6P1/2PK3P/1P2R1B1/r7 w - - 10 49</t>
  </si>
  <si>
    <t>999.99</t>
  </si>
  <si>
    <t>9.36</t>
  </si>
  <si>
    <t>18:42:42</t>
  </si>
  <si>
    <t>03:37:47</t>
  </si>
  <si>
    <t>1Q6/2r3q1/R1nk1p2/3p1p2/2pPn3/2P5/2P3BP/4R1K1 w - - 15 124</t>
  </si>
  <si>
    <t>M75</t>
  </si>
  <si>
    <t>31.03</t>
  </si>
  <si>
    <t>22:21:00</t>
  </si>
  <si>
    <t>02:38:22</t>
  </si>
  <si>
    <t>q5k1/5p1p/1p1Qp1pP/1b1NP1P1/pP3P2/2P5/2K5/8 w - - 3 49</t>
  </si>
  <si>
    <t>01:00:00</t>
  </si>
  <si>
    <t>2018.09.19</t>
  </si>
  <si>
    <t>02:30:35</t>
  </si>
  <si>
    <t>4b3/5p2/1k2pP1p/3pP1pP/1P4P1/2K5/8/1B6 b - - 10 47</t>
  </si>
  <si>
    <t>03:31:15</t>
  </si>
  <si>
    <t>02:19:25</t>
  </si>
  <si>
    <t>8/5pk1/5pb1/7p/q1NQ3P/6P1/5PK1/8 b - - 10 44</t>
  </si>
  <si>
    <t>05:51:13</t>
  </si>
  <si>
    <t>03:16:05</t>
  </si>
  <si>
    <t>3b4/8/3k2K1/1R1b1p2/2p2P2/2P3P1/1P6/8 b - - 10 71</t>
  </si>
  <si>
    <t>09:07:49</t>
  </si>
  <si>
    <t>03:08:46</t>
  </si>
  <si>
    <t>5k2/5p2/4pNp1/1R1pP1PP/3P4/4P3/5K2/3q4 b - - 8 72</t>
  </si>
  <si>
    <t>12:17:08</t>
  </si>
  <si>
    <t>03:08:21</t>
  </si>
  <si>
    <t>5k2/5p2/2r3r1/3qP2Q/pPpPp3/P1R3p1/6P1/3R2K1 w - - 10 64</t>
  </si>
  <si>
    <t>42.33</t>
  </si>
  <si>
    <t>7.58</t>
  </si>
  <si>
    <t>15:26:01</t>
  </si>
  <si>
    <t>03:22:46</t>
  </si>
  <si>
    <t>C04</t>
  </si>
  <si>
    <t>8/8/4k3/8/pR6/P1P5/1P4r1/4K3 w - - 3 80</t>
  </si>
  <si>
    <t>French, Tarrasch, Guimard main line</t>
  </si>
  <si>
    <t>18:49:19</t>
  </si>
  <si>
    <t>02:56:02</t>
  </si>
  <si>
    <t>8/4k3/5p1p/3p1K1P/1p1P4/8/2P5/8 w - - 10 59</t>
  </si>
  <si>
    <t>French, Two knights variation</t>
  </si>
  <si>
    <t>21:45:55</t>
  </si>
  <si>
    <t>03:02:05</t>
  </si>
  <si>
    <t>B96</t>
  </si>
  <si>
    <t>8/8/8/1K2p3/3kP1R1/2rP4/8/8 b - - 10 59</t>
  </si>
  <si>
    <t>Sicilian, Najdorf, 7.f4</t>
  </si>
  <si>
    <t>00:48:41</t>
  </si>
  <si>
    <t>2018.09.20</t>
  </si>
  <si>
    <t>02:53:57</t>
  </si>
  <si>
    <t>B95</t>
  </si>
  <si>
    <t>8/5R2/5b2/5krP/1R6/P1n4K/2P5/8 w - - 10 66</t>
  </si>
  <si>
    <t>Sicilian, Najdorf, 6...e6</t>
  </si>
  <si>
    <t>03:43:12</t>
  </si>
  <si>
    <t>02:38:28</t>
  </si>
  <si>
    <t>B91</t>
  </si>
  <si>
    <t>8/6k1/8/3Q4/6KP/5b2/8/4q3 w - - 0 54</t>
  </si>
  <si>
    <t>Sicilian, Najdorf, Zagreb (fianchetto) variation</t>
  </si>
  <si>
    <t>06:22:20</t>
  </si>
  <si>
    <t>02:49:29</t>
  </si>
  <si>
    <t>B90</t>
  </si>
  <si>
    <t>8/1p2k3/8/K1P4R/8/1r6/8/8 w - - 0 69</t>
  </si>
  <si>
    <t>Sicilian, Najdorf, Byrne (English) attack</t>
  </si>
  <si>
    <t>09:12:22</t>
  </si>
  <si>
    <t>02:18:01</t>
  </si>
  <si>
    <t>B88</t>
  </si>
  <si>
    <t>1k2r3/1R4R1/p5n1/3p2Pp/8/1P1r3P/P7/6K1 b - - 8 39</t>
  </si>
  <si>
    <t>Sicilian, Sozin, Leonhardt variation</t>
  </si>
  <si>
    <t>11:30:54</t>
  </si>
  <si>
    <t>02:45:36</t>
  </si>
  <si>
    <t>B58</t>
  </si>
  <si>
    <t>8/8/2bk4/5p2/1PB1p3/4P3/5K2/8 b - - 10 61</t>
  </si>
  <si>
    <t>Sicilian, classical</t>
  </si>
  <si>
    <t>14:17:03</t>
  </si>
  <si>
    <t>02:30:29</t>
  </si>
  <si>
    <t>B54</t>
  </si>
  <si>
    <t>5n2/6pp/8/6P1/4NK1k/8/8/8 b - - 10 51</t>
  </si>
  <si>
    <t>72.41</t>
  </si>
  <si>
    <t>10.04</t>
  </si>
  <si>
    <t>16:48:05</t>
  </si>
  <si>
    <t>02:52:47</t>
  </si>
  <si>
    <t>r7/8/1B1R2p1/P4k1p/5p2/7P/6PK/8 w - - 0 65</t>
  </si>
  <si>
    <t>19:41:30</t>
  </si>
  <si>
    <t>02:12:39</t>
  </si>
  <si>
    <t>8/2br1k2/4pPp1/4B2p/p1P4P/8/1PR5/1K6 w - - 12 41</t>
  </si>
  <si>
    <t>21:54:41</t>
  </si>
  <si>
    <t>03:13:53</t>
  </si>
  <si>
    <t>B70</t>
  </si>
  <si>
    <t>8/4k3/4p1p1/1r1p3p/1P3P1P/1R4P1/2K1r3/1R6 w - - 19 94</t>
  </si>
  <si>
    <t>Sicilian, dragon variation</t>
  </si>
  <si>
    <t>01:09:06</t>
  </si>
  <si>
    <t>2018.09.21</t>
  </si>
  <si>
    <t>02:43:43</t>
  </si>
  <si>
    <t>8/8/8/1r2p3/5k2/8/2P4R/2K5 w - - 0 59</t>
  </si>
  <si>
    <t>03:53:22</t>
  </si>
  <si>
    <t>02:43:55</t>
  </si>
  <si>
    <t>B56</t>
  </si>
  <si>
    <t>8/p7/1p6/1P2k2p/1PP1r2P/3K2P1/4B3/8 b - - 10 60</t>
  </si>
  <si>
    <t>7m EGT</t>
  </si>
  <si>
    <t>Queen's Indian, Nimzovich variation (exaggerated fianchetto)</t>
  </si>
  <si>
    <t>Gruenfeld, Russian, Alekhine (Hungarian) variation</t>
  </si>
  <si>
    <t>QGD semi-Slav, accelerated Meran (Alekhine variation)</t>
  </si>
  <si>
    <t>QGD, Orthodox defence, Rubinstein attack (with Rc1)</t>
  </si>
  <si>
    <t>Queen's pawn game, Rubinstein (Colle-Zukertort) variation</t>
  </si>
  <si>
    <t>Ruy Lopez, modern Steinitz defence, Rubinstein variation</t>
  </si>
  <si>
    <t>06:37:57</t>
  </si>
  <si>
    <t>03:40:52</t>
  </si>
  <si>
    <t>B47</t>
  </si>
  <si>
    <t>8/5pk1/3p1p1q/p2PpP2/P2bP2P/1Pp3P1/4Q2K/3B4 b - - 10 143</t>
  </si>
  <si>
    <t>Sicilian, Taimanov (Bastrikov) variation</t>
  </si>
  <si>
    <t>10:19:22</t>
  </si>
  <si>
    <t>02:31:53</t>
  </si>
  <si>
    <t>B43</t>
  </si>
  <si>
    <t>8/8/8/8/2r1kBR1/6K1/4b3/8 b - - 0 60</t>
  </si>
  <si>
    <t>Sicilian, Kan, 5.Nc3</t>
  </si>
  <si>
    <t>12:51:48</t>
  </si>
  <si>
    <t>02:54:38</t>
  </si>
  <si>
    <t>6k1/5pb1/p7/8/8/3Q4/2K3q1/1R6 w - - 10 59</t>
  </si>
  <si>
    <t>10.18</t>
  </si>
  <si>
    <t>7.96</t>
  </si>
  <si>
    <t>15:47:08</t>
  </si>
  <si>
    <t>03:14:44</t>
  </si>
  <si>
    <t>1r4rk/1p2B3/p5pp/P1P4B/8/5RP1/4R1KP/b7 w - - 4 58</t>
  </si>
  <si>
    <t>19.24</t>
  </si>
  <si>
    <t>23.56</t>
  </si>
  <si>
    <t>19:02:24</t>
  </si>
  <si>
    <t>03:14:32</t>
  </si>
  <si>
    <t>8/3b4/5k2/2p1p1p1/P3P2p/1B2B2P/6PK/8 w - - 3 71</t>
  </si>
  <si>
    <t>Sicilian, Kan, 5.Bd3</t>
  </si>
  <si>
    <t>22:17:28</t>
  </si>
  <si>
    <t>01:57:09</t>
  </si>
  <si>
    <t>8/8/p2p1k2/Pp1Pp2p/1P2P1pP/4K1P1/8/8 b - - 10 52</t>
  </si>
  <si>
    <t>00:15:09</t>
  </si>
  <si>
    <t>2018.09.22</t>
  </si>
  <si>
    <t>03:05:58</t>
  </si>
  <si>
    <t>1n6/QP2rpk1/3q2p1/2p5/3p3p/3B3P/5PP1/1R4K1 w - - 33 68</t>
  </si>
  <si>
    <t>03:21:38</t>
  </si>
  <si>
    <t>02:35:37</t>
  </si>
  <si>
    <t>A04</t>
  </si>
  <si>
    <t>8/5r2/2k1b3/4r2p/2PR3P/2R1K3/4B3/8 w - - 10 43</t>
  </si>
  <si>
    <t>05:57:47</t>
  </si>
  <si>
    <t>03:46:04</t>
  </si>
  <si>
    <t>B33</t>
  </si>
  <si>
    <t>5r2/2k4r/1p1p4/3Pp1p1/PpP1PpP1/1P5P/4K2R/7R b - - 10 158</t>
  </si>
  <si>
    <t>Sicilian, Pelikan (Lasker/Sveshnikov) variation</t>
  </si>
  <si>
    <t>10.37</t>
  </si>
  <si>
    <t>7.41</t>
  </si>
  <si>
    <t>09:44:29</t>
  </si>
  <si>
    <t>02:38:47</t>
  </si>
  <si>
    <t>6k1/1r6/7R/p2p2N1/Pp4P1/5P2/6K1/8 w - - 3 46</t>
  </si>
  <si>
    <t>11.24</t>
  </si>
  <si>
    <t>12:23:53</t>
  </si>
  <si>
    <t>03:09:35</t>
  </si>
  <si>
    <t>2br4/4b1k1/3p1p2/P2qpPp1/2P1P3/1R2BP1R/7P/7K w - - 0 66</t>
  </si>
  <si>
    <t>-0.09</t>
  </si>
  <si>
    <t>15:34:01</t>
  </si>
  <si>
    <t>03:38:02</t>
  </si>
  <si>
    <t>B24</t>
  </si>
  <si>
    <t>5q1r/6k1/2bp1r1p/p1p1pPp1/PpP1P1P1/1P1P3R/3KB2R/2Q5 w - - 100 133</t>
  </si>
  <si>
    <t>19:12:34</t>
  </si>
  <si>
    <t>02:38:03</t>
  </si>
  <si>
    <t>8/4R3/5Npk/7p/3p3P/3P2Q1/3q3K/4r3 w - - 9 57</t>
  </si>
  <si>
    <t>Sicilian, closed, 2...Nc6</t>
  </si>
  <si>
    <t>21:51:09</t>
  </si>
  <si>
    <t>02:22:00</t>
  </si>
  <si>
    <t>6k1/p7/1p2b1r1/8/1P2R2p/3pB1b1/P4RP1/5K2 w - - 13 45</t>
  </si>
  <si>
    <t>00:13:41</t>
  </si>
  <si>
    <t>2018.09.23</t>
  </si>
  <si>
    <t>03:00:22</t>
  </si>
  <si>
    <t>2R5/7k/5P2/8/8/5K2/2pr4/8 b - - 0 77</t>
  </si>
  <si>
    <t>03:24:08</t>
  </si>
  <si>
    <t>03:01:51</t>
  </si>
  <si>
    <t>8/5R2/r3p3/4k3/2P5/8/6K1/8 b - - 0 68</t>
  </si>
  <si>
    <t>66.47</t>
  </si>
  <si>
    <t>06:26:31</t>
  </si>
  <si>
    <t>03:17:15</t>
  </si>
  <si>
    <t>8/4k3/5p2/1P2pP2/4P2P/6p1/1b1K4/5B2 b - - 2 67</t>
  </si>
  <si>
    <t>247.78</t>
  </si>
  <si>
    <t>09:44:26</t>
  </si>
  <si>
    <t>02:55:49</t>
  </si>
  <si>
    <t>8/3k3p/3Pb3/6P1/2P4P/6B1/1K6/8 w - - 1 47</t>
  </si>
  <si>
    <t>0.05</t>
  </si>
  <si>
    <t>12:40:47</t>
  </si>
  <si>
    <t>03:34:44</t>
  </si>
  <si>
    <t>8/3R2bk/6p1/p7/P5Q1/7P/8/q2K4 w - - 85 118</t>
  </si>
  <si>
    <t>-M17</t>
  </si>
  <si>
    <t>16:16:11</t>
  </si>
  <si>
    <t>02:58:07</t>
  </si>
  <si>
    <t>8/5ppk/7p/4QPbP/q7/5bP1/7K/5B2 w - - 1 64</t>
  </si>
  <si>
    <t>19:14:52</t>
  </si>
  <si>
    <t>3r4/1Q2bk2/4n2p/8/P7/1P3KR1/5P2/7r w - - 10 47</t>
  </si>
  <si>
    <t>22:00:20</t>
  </si>
  <si>
    <t>03:51:54</t>
  </si>
  <si>
    <t>8/8/8/p5q1/7p/kP3R1P/P5B1/4K3 b - - 100 177</t>
  </si>
  <si>
    <t>01:52:46</t>
  </si>
  <si>
    <t>2018.09.24</t>
  </si>
  <si>
    <t>03:24:03</t>
  </si>
  <si>
    <t>8/8/8/4k3/5Rb1/6P1/5K2/r7 w - - 0 113</t>
  </si>
  <si>
    <t>05:17:21</t>
  </si>
  <si>
    <t>02:45:38</t>
  </si>
  <si>
    <t>8/8/8/1Pb2k2/4p2p/1B5P/4K1P1/8 w - - 10 59</t>
  </si>
  <si>
    <t>08:03:38</t>
  </si>
  <si>
    <t>02:56:15</t>
  </si>
  <si>
    <t>8/8/5k2/4p3/2P1K3/1R6/r7/8 b - - 0 61</t>
  </si>
  <si>
    <t>11:00:26</t>
  </si>
  <si>
    <t>02:01:35</t>
  </si>
  <si>
    <t>1K6/4kp2/4p1p1/8/8/7R/8/8 b - - 0 47</t>
  </si>
  <si>
    <t>M46</t>
  </si>
  <si>
    <t>13:02:33</t>
  </si>
  <si>
    <t>03:08:09</t>
  </si>
  <si>
    <t>6k1/7p/4r1p1/p5P1/2R5/7P/qP3P2/K1R5 w - - 0 58</t>
  </si>
  <si>
    <t>75.49</t>
  </si>
  <si>
    <t>16:11:16</t>
  </si>
  <si>
    <t>03:13:36</t>
  </si>
  <si>
    <t>2N5/1p5p/5kp1/5p2/4r3/5K2/p2Q4/8 w - - 4 74</t>
  </si>
  <si>
    <t>19:25:30</t>
  </si>
  <si>
    <t>02:57:41</t>
  </si>
  <si>
    <t>5b2/5p1k/4pB1p/4P3/4Q3/6P1/q4P1K/5r2 b - - 9 59</t>
  </si>
  <si>
    <t>22:23:44</t>
  </si>
  <si>
    <t>02:06:29</t>
  </si>
  <si>
    <t>8/8/2bkpp2/2n3p1/2PNP3/2P1K2P/4B3/8 w - - 10 49</t>
  </si>
  <si>
    <t>00:30:47</t>
  </si>
  <si>
    <t>2018.09.25</t>
  </si>
  <si>
    <t>02:40:32</t>
  </si>
  <si>
    <t>8/6P1/8/3R4/5K2/7P/2kp2r1/8 w - - 10 54</t>
  </si>
  <si>
    <t>03:11:59</t>
  </si>
  <si>
    <t>02:37:42</t>
  </si>
  <si>
    <t>8/7p/1N4p1/1B3k2/P3pP2/6K1/2r4P/8 b - - 10 44</t>
  </si>
  <si>
    <t>05:50:13</t>
  </si>
  <si>
    <t>03:05:06</t>
  </si>
  <si>
    <t>8/6k1/4R3/8/r3p3/8/6P1/7K w - - 0 59</t>
  </si>
  <si>
    <t>08:55:51</t>
  </si>
  <si>
    <t>03:35:06</t>
  </si>
  <si>
    <t>r5k1/r1q2p2/1p1ppPp1/1Pn1b1Pp/p1P1P2P/R3QB2/RP3BK1/8 b - - 34 127</t>
  </si>
  <si>
    <t>M71</t>
  </si>
  <si>
    <t>74.01</t>
  </si>
  <si>
    <t>12:31:30</t>
  </si>
  <si>
    <t>02:43:31</t>
  </si>
  <si>
    <t>8/3kp2p/1p4p1/pPp1B3/P3P3/5P1P/6P1/7K w - - 1 51</t>
  </si>
  <si>
    <t>62w</t>
  </si>
  <si>
    <t>51b</t>
  </si>
  <si>
    <t>46w</t>
  </si>
  <si>
    <t>174w</t>
  </si>
  <si>
    <t>67b</t>
  </si>
  <si>
    <t>47w</t>
  </si>
  <si>
    <t>55b</t>
  </si>
  <si>
    <t>48b</t>
  </si>
  <si>
    <t>39b</t>
  </si>
  <si>
    <t>71w</t>
  </si>
  <si>
    <t>60w</t>
  </si>
  <si>
    <t>66b</t>
  </si>
  <si>
    <t>94w</t>
  </si>
  <si>
    <t>50w</t>
  </si>
  <si>
    <t>67w</t>
  </si>
  <si>
    <t>72w</t>
  </si>
  <si>
    <t>89b</t>
  </si>
  <si>
    <t>59b</t>
  </si>
  <si>
    <t>53b</t>
  </si>
  <si>
    <t>-30m</t>
  </si>
  <si>
    <t>54b</t>
  </si>
  <si>
    <t>52b</t>
  </si>
  <si>
    <t>68b</t>
  </si>
  <si>
    <t>45w</t>
  </si>
  <si>
    <t>57b</t>
  </si>
  <si>
    <t>57w</t>
  </si>
  <si>
    <t>77w</t>
  </si>
  <si>
    <t>68w</t>
  </si>
  <si>
    <t>112b</t>
  </si>
  <si>
    <t>45b</t>
  </si>
  <si>
    <t>48w</t>
  </si>
  <si>
    <t>59w</t>
  </si>
  <si>
    <t>56b</t>
  </si>
  <si>
    <t>109w</t>
  </si>
  <si>
    <t>61w</t>
  </si>
  <si>
    <t>72b</t>
  </si>
  <si>
    <t>13-man, Finalgen?</t>
  </si>
  <si>
    <r>
      <t xml:space="preserve">72b, KBPPKN,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-46m; 83b,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-61m</t>
    </r>
  </si>
  <si>
    <r>
      <t xml:space="preserve">KRPKRNP: </t>
    </r>
    <r>
      <rPr>
        <i/>
        <sz val="11"/>
        <color theme="1"/>
        <rFont val="Calibri"/>
        <family val="2"/>
        <scheme val="minor"/>
      </rPr>
      <t xml:space="preserve">dtm </t>
    </r>
    <r>
      <rPr>
        <sz val="11"/>
        <color theme="1"/>
        <rFont val="Calibri"/>
        <family val="2"/>
        <scheme val="minor"/>
      </rPr>
      <t>= -28m</t>
    </r>
  </si>
  <si>
    <t>58w</t>
  </si>
  <si>
    <t>51w</t>
  </si>
  <si>
    <r>
      <t xml:space="preserve">KRPPKRP,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46m</t>
    </r>
  </si>
  <si>
    <t>121b</t>
  </si>
  <si>
    <r>
      <t xml:space="preserve">KRPPKNP,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-31m; KRPKNP,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37m</t>
    </r>
  </si>
  <si>
    <t>49w</t>
  </si>
  <si>
    <r>
      <t xml:space="preserve">KPPPKRP, dtm = -24m; KPPKRP, </t>
    </r>
    <r>
      <rPr>
        <i/>
        <sz val="11"/>
        <color theme="1"/>
        <rFont val="Calibri"/>
        <family val="2"/>
        <scheme val="minor"/>
      </rPr>
      <t xml:space="preserve">dtm </t>
    </r>
    <r>
      <rPr>
        <sz val="11"/>
        <color theme="1"/>
        <rFont val="Calibri"/>
        <family val="2"/>
        <scheme val="minor"/>
      </rPr>
      <t>= -28m</t>
    </r>
  </si>
  <si>
    <t>37b</t>
  </si>
  <si>
    <t>66w</t>
  </si>
  <si>
    <t>43w</t>
  </si>
  <si>
    <t>63w</t>
  </si>
  <si>
    <t>63b</t>
  </si>
  <si>
    <t>54w</t>
  </si>
  <si>
    <t>83w</t>
  </si>
  <si>
    <t>122b</t>
  </si>
  <si>
    <t>86b</t>
  </si>
  <si>
    <t>39w</t>
  </si>
  <si>
    <r>
      <t xml:space="preserve">KRKBNPP: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-41m</t>
    </r>
  </si>
  <si>
    <r>
      <t xml:space="preserve">KRPKRPP,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27m</t>
    </r>
  </si>
  <si>
    <r>
      <t xml:space="preserve">63w, KRPKBPP, dtm = 38m; 66b, KRPKBP,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39m</t>
    </r>
  </si>
  <si>
    <r>
      <t xml:space="preserve">KRPPPKR: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-31m</t>
    </r>
  </si>
  <si>
    <r>
      <t xml:space="preserve">KBPPKRB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</rPr>
      <t xml:space="preserve"> KBPPKB, </t>
    </r>
    <r>
      <rPr>
        <i/>
        <sz val="11"/>
        <color theme="1"/>
        <rFont val="Calibri"/>
        <family val="2"/>
      </rPr>
      <t xml:space="preserve">dtm </t>
    </r>
    <r>
      <rPr>
        <sz val="11"/>
        <color theme="1"/>
        <rFont val="Calibri"/>
        <family val="2"/>
      </rPr>
      <t>= 29m</t>
    </r>
  </si>
  <si>
    <r>
      <t xml:space="preserve">122b, KRBPKQP,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55m; 128w, KRBKQP,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-49m</t>
    </r>
  </si>
  <si>
    <r>
      <t xml:space="preserve">86b, KRPPKRP,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23m</t>
    </r>
  </si>
  <si>
    <r>
      <t xml:space="preserve">58w, KRPKRBP,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-32m; 65w, KRKRBP: </t>
    </r>
    <r>
      <rPr>
        <i/>
        <sz val="11"/>
        <color theme="1"/>
        <rFont val="Calibri"/>
        <family val="2"/>
        <scheme val="minor"/>
      </rPr>
      <t>dtm</t>
    </r>
    <r>
      <rPr>
        <sz val="11"/>
        <color theme="1"/>
        <rFont val="Calibri"/>
        <family val="2"/>
        <scheme val="minor"/>
      </rPr>
      <t xml:space="preserve"> = -24m</t>
    </r>
  </si>
  <si>
    <t>44b</t>
  </si>
  <si>
    <t>76b</t>
  </si>
  <si>
    <t>3½</t>
  </si>
  <si>
    <t>4½</t>
  </si>
  <si>
    <t>5½</t>
  </si>
  <si>
    <t>4</t>
  </si>
  <si>
    <t>1</t>
  </si>
  <si>
    <t>5</t>
  </si>
  <si>
    <t>3</t>
  </si>
  <si>
    <t>2</t>
  </si>
  <si>
    <t>7</t>
  </si>
  <si>
    <t>13.29</t>
  </si>
  <si>
    <t>13.44</t>
  </si>
  <si>
    <t>15:15:31</t>
  </si>
  <si>
    <t>03:14:53</t>
  </si>
  <si>
    <t>5b2/1p4k1/1qP1B1p1/4pr1p/p3N2P/6P1/P1Q2PK1/8 w - - 0 57</t>
  </si>
  <si>
    <t>153.77</t>
  </si>
  <si>
    <t>21.77</t>
  </si>
  <si>
    <t>18:30:56</t>
  </si>
  <si>
    <t>02:48:13</t>
  </si>
  <si>
    <t>5r2/1pbk1p1R/3p2p1/PK1P2P1/1P1B4/8/8/8 w - - 17 54</t>
  </si>
  <si>
    <t>21:19:48</t>
  </si>
  <si>
    <t>02:05:18</t>
  </si>
  <si>
    <t>8/3nQ1k1/6pp/2p1p3/r1P1P3/3q1NPb/3N3R/6K1 b - - 9 44</t>
  </si>
  <si>
    <t>23:25:48</t>
  </si>
  <si>
    <t>02:36:09</t>
  </si>
  <si>
    <t>8/R7/8/8/PP1B1pk1/3b4/4r3/3K4 b - - 10 55</t>
  </si>
  <si>
    <t>02:02:30</t>
  </si>
  <si>
    <t>2018.09.26</t>
  </si>
  <si>
    <t>03:34:21</t>
  </si>
  <si>
    <t>7k/8/8/4p2p/PR2P1p1/1P5r/8/6K1 b - - 8 117</t>
  </si>
  <si>
    <t>05:37:22</t>
  </si>
  <si>
    <t>02:21:10</t>
  </si>
  <si>
    <t>r7/r4p2/2k1p1p1/2p4p/3b1P2/PR1P1KPP/P3R3/2B5 b - - 10 49</t>
  </si>
  <si>
    <t>0.35</t>
  </si>
  <si>
    <t>07:59:04</t>
  </si>
  <si>
    <t>02:36:22</t>
  </si>
  <si>
    <t>B17</t>
  </si>
  <si>
    <t>8/8/4k3/4P3/6P1/3R2K1/8/5r2 b - - 0 69</t>
  </si>
  <si>
    <t>Caro-Kann, Steinitz variation</t>
  </si>
  <si>
    <t>10:35:58</t>
  </si>
  <si>
    <t>02:45:02</t>
  </si>
  <si>
    <t>8/7p/5Qp1/qk1pP3/8/p1P5/2K5/8 w - - 10 53</t>
  </si>
  <si>
    <t>-13.72</t>
  </si>
  <si>
    <t>-86.88</t>
  </si>
  <si>
    <t>13:21:32</t>
  </si>
  <si>
    <t>03:15:47</t>
  </si>
  <si>
    <t>8/3k1p2/8/2B1Pp1p/1N5P/pn4P1/1r6/1Rn4K w - - 22 73</t>
  </si>
  <si>
    <t>M43</t>
  </si>
  <si>
    <t>16:37:51</t>
  </si>
  <si>
    <t>03:12:08</t>
  </si>
  <si>
    <t>B05</t>
  </si>
  <si>
    <t>1r6/1P4pk/q7/3pQ2P/3P1P2/8/8/1R5K w - - 7 69</t>
  </si>
  <si>
    <t>Alekhine's defence, modern variation, 4...Bg4</t>
  </si>
  <si>
    <t>-16.25</t>
  </si>
  <si>
    <t>-47.43</t>
  </si>
  <si>
    <t>19:50:38</t>
  </si>
  <si>
    <t>03:28:45</t>
  </si>
  <si>
    <t>B03</t>
  </si>
  <si>
    <t>8/8/8/p1pB3p/5p1k/1P2b2p/5n1K/5R2 b - - 1 96</t>
  </si>
  <si>
    <t>Alekhine's defence, exchange variation</t>
  </si>
  <si>
    <t>23:19:56</t>
  </si>
  <si>
    <t>02:54:37</t>
  </si>
  <si>
    <t>B01</t>
  </si>
  <si>
    <t>8/5p2/1P1k4/K7/6R1/8/1r6/8 b - - 0 58</t>
  </si>
  <si>
    <t>Scandinavian (centre counter) defence</t>
  </si>
  <si>
    <t>13.94</t>
  </si>
  <si>
    <t>15.18</t>
  </si>
  <si>
    <t>02:15:14</t>
  </si>
  <si>
    <t>2018.09.27</t>
  </si>
  <si>
    <t>02:37:00</t>
  </si>
  <si>
    <t>k2b4/1b3N2/1nn3BP/3p4/2pPp3/p1P3Q1/1q4NP/4R2K w - - 3 42</t>
  </si>
  <si>
    <t>Owen defence</t>
  </si>
  <si>
    <t>0.21</t>
  </si>
  <si>
    <t>04:52:47</t>
  </si>
  <si>
    <t>02:49:02</t>
  </si>
  <si>
    <t>A96</t>
  </si>
  <si>
    <t>8/7k/6p1/8/8/r7/1R2K1N1/8 w - - 0 51</t>
  </si>
  <si>
    <t>Dutch, classical variation</t>
  </si>
  <si>
    <t>07:42:21</t>
  </si>
  <si>
    <t>02:26:36</t>
  </si>
  <si>
    <t>A90</t>
  </si>
  <si>
    <t>6k1/p4n2/1p3Q2/1B1pPp2/P4PpP/1P2q3/7P/6K1 w - - 8 49</t>
  </si>
  <si>
    <t>Dutch defence</t>
  </si>
  <si>
    <t>10:09:29</t>
  </si>
  <si>
    <t>02:51:24</t>
  </si>
  <si>
    <t>A88</t>
  </si>
  <si>
    <t>8/3b4/p7/6B1/1P6/2k5/8/4K3 w - - 0 58</t>
  </si>
  <si>
    <t>Dutch, Leningrad, main variation with c6</t>
  </si>
  <si>
    <t>M35</t>
  </si>
  <si>
    <t>22.67</t>
  </si>
  <si>
    <t>13:01:26</t>
  </si>
  <si>
    <t>03:28:25</t>
  </si>
  <si>
    <t>A85</t>
  </si>
  <si>
    <t>2nr3k/4R2p/7P/2pPK2N/p5P1/P3P3/8/8 w - - 3 102</t>
  </si>
  <si>
    <t>Dutch with c4 &amp; Nc3</t>
  </si>
  <si>
    <t>13.06</t>
  </si>
  <si>
    <t>10.32</t>
  </si>
  <si>
    <t>16:30:30</t>
  </si>
  <si>
    <t>03:17:00</t>
  </si>
  <si>
    <t>A71</t>
  </si>
  <si>
    <t>8/4bk2/R7/P2R4/5rPn/7P/1P3P2/5K2 w - - 3 66</t>
  </si>
  <si>
    <t>Benoni, classical, 8.Bg5</t>
  </si>
  <si>
    <t>19:48:02</t>
  </si>
  <si>
    <t>02:28:28</t>
  </si>
  <si>
    <t>A62</t>
  </si>
  <si>
    <t>8/5pk1/8/8/2R1K1P1/8/8/3r4 b - - 0 51</t>
  </si>
  <si>
    <t>Benoni, fianchetto variation</t>
  </si>
  <si>
    <t>22:17:02</t>
  </si>
  <si>
    <t>03:15:00</t>
  </si>
  <si>
    <t>A58</t>
  </si>
  <si>
    <t>1k6/6r1/3p4/2nP1p2/2P2r2/R6B/P3R2K/8 w - - 10 79</t>
  </si>
  <si>
    <t>Benko gambit accepted</t>
  </si>
  <si>
    <t>01:32:34</t>
  </si>
  <si>
    <t>2018.09.28</t>
  </si>
  <si>
    <t>02:21:02</t>
  </si>
  <si>
    <t>A57</t>
  </si>
  <si>
    <t>5k2/7p/5Kp1/5pP1/5P1P/8/8/8 b - - 10 58</t>
  </si>
  <si>
    <t>Benko gambit half accepted</t>
  </si>
  <si>
    <t>03:54:16</t>
  </si>
  <si>
    <t>02:44:13</t>
  </si>
  <si>
    <t>A20</t>
  </si>
  <si>
    <t>R7/8/P5p1/2k2p2/4p1pP/4P1P1/r7/5K2 b - - 10 61</t>
  </si>
  <si>
    <t>9.39</t>
  </si>
  <si>
    <t>8.10</t>
  </si>
  <si>
    <t>06:39:01</t>
  </si>
  <si>
    <t>02:53:54</t>
  </si>
  <si>
    <t>A52</t>
  </si>
  <si>
    <t>7R/5p2/1p1k2p1/4n3/2P3P1/2K4P/8/8 w - - 3 56</t>
  </si>
  <si>
    <t>Budapest, Adler variation</t>
  </si>
  <si>
    <t>10.21</t>
  </si>
  <si>
    <t>7.48</t>
  </si>
  <si>
    <t>09:33:28</t>
  </si>
  <si>
    <t>02:46:01</t>
  </si>
  <si>
    <t>1k2r3/p3q3/1pQ1B3/2p1p2p/PbP1P3/6P1/5P2/3R2K1 b - - 3 47</t>
  </si>
  <si>
    <t>Trompovsky attack (Ruth, Opovcensky opening)</t>
  </si>
  <si>
    <t>21.74</t>
  </si>
  <si>
    <t>15.52</t>
  </si>
  <si>
    <t>12:20:06</t>
  </si>
  <si>
    <t>03:06:37</t>
  </si>
  <si>
    <t>A10</t>
  </si>
  <si>
    <t>8/r2kbP2/P1bpN2p/8/2B1P1P1/5K2/R7/8 w - - 5 57</t>
  </si>
  <si>
    <t>15:27:16</t>
  </si>
  <si>
    <t>02:37:46</t>
  </si>
  <si>
    <t>A36</t>
  </si>
  <si>
    <t>8/8/1p6/8/8/1k1p4/3Bp3/4K3 w - - 0 57</t>
  </si>
  <si>
    <t>English, symmetrical, Botvinnik system</t>
  </si>
  <si>
    <t>-0.05</t>
  </si>
  <si>
    <t>18:05:34</t>
  </si>
  <si>
    <t>03:11:43</t>
  </si>
  <si>
    <t>A31</t>
  </si>
  <si>
    <t>4r3/4p1k1/2np1p2/pNp3p1/P1P1PPP1/4K1P1/8/7R w - - 42 86</t>
  </si>
  <si>
    <t>English, symmetrical, Benoni formation</t>
  </si>
  <si>
    <t>21:17:50</t>
  </si>
  <si>
    <t>02:22:50</t>
  </si>
  <si>
    <t>1R6/5p2/5p2/7k/1P2K3/1r5P/8/8 b - - 10 50</t>
  </si>
  <si>
    <t>23:41:11</t>
  </si>
  <si>
    <t>02:49:39</t>
  </si>
  <si>
    <t>8/8/5pk1/4p3/r6P/5R1K/5P2/8 w - - 10 58</t>
  </si>
  <si>
    <t>02:31:22</t>
  </si>
  <si>
    <t>2018.09.29</t>
  </si>
  <si>
    <t>03:01:53</t>
  </si>
  <si>
    <t>8/8/8/4k3/4B1pP/b7/6K1/8 w - - 0 77</t>
  </si>
  <si>
    <t>English, closed system</t>
  </si>
  <si>
    <t>153.76</t>
  </si>
  <si>
    <t>11.46</t>
  </si>
  <si>
    <t>05:33:53</t>
  </si>
  <si>
    <t>02:41:39</t>
  </si>
  <si>
    <t>6k1/6b1/1R5p/p4R2/P3P3/8/4K1r1/8 w - - 3 55</t>
  </si>
  <si>
    <t>9.37</t>
  </si>
  <si>
    <t>08:16:10</t>
  </si>
  <si>
    <t>02:34:54</t>
  </si>
  <si>
    <t>A16</t>
  </si>
  <si>
    <t>6k1/4r1b1/pn1q4/1pprpQ1p/5p1B/5P2/P3P1RP/6RK w - - 0 40</t>
  </si>
  <si>
    <t>English, Anglo-Gruenfeld, Smyslov defense</t>
  </si>
  <si>
    <t>10:51:37</t>
  </si>
  <si>
    <t>03:07:51</t>
  </si>
  <si>
    <t>A12</t>
  </si>
  <si>
    <t>8/3R1pk1/5bp1/2pQ4/8/8/1q2KP2/8 w - - 10 69</t>
  </si>
  <si>
    <t>English, London defensive system</t>
  </si>
  <si>
    <t>13:59:58</t>
  </si>
  <si>
    <t>02:06:15</t>
  </si>
  <si>
    <t>7k/R7/5qpb/7p/1N1pBpbP/P2P1QP1/5P1K/4r3 w - - 10 42</t>
  </si>
  <si>
    <t>16:06:46</t>
  </si>
  <si>
    <t>03:29:56</t>
  </si>
  <si>
    <t>8/8/8/5k2/5p2/7p/5BbN/6K1 b - - 10 132</t>
  </si>
  <si>
    <t>39.58</t>
  </si>
  <si>
    <t>35.34</t>
  </si>
  <si>
    <t>19:37:15</t>
  </si>
  <si>
    <t>03:24:26</t>
  </si>
  <si>
    <t>R2n4/3Pk3/P7/8/6BK/8/8/7r w - - 1 86</t>
  </si>
  <si>
    <t>M39</t>
  </si>
  <si>
    <t>23:02:13</t>
  </si>
  <si>
    <t>02:52:44</t>
  </si>
  <si>
    <t>1r6/6k1/1p1P2p1/pR1P1PK1/P1p3Pp/7P/1P6/8 w - - 1 53</t>
  </si>
  <si>
    <t>7.04</t>
  </si>
  <si>
    <t>10.60</t>
  </si>
  <si>
    <t>01:55:29</t>
  </si>
  <si>
    <t>2018.09.30</t>
  </si>
  <si>
    <t>03:21:00</t>
  </si>
  <si>
    <t>2R5/3P1pk1/5b1p/1K3B1P/6P1/5P2/8/2r5 b - - 2 73</t>
  </si>
  <si>
    <t>11.66</t>
  </si>
  <si>
    <t>8.01</t>
  </si>
  <si>
    <t>05:17:08</t>
  </si>
  <si>
    <t>03:12:06</t>
  </si>
  <si>
    <t>7k/3nN3/b2pNpB1/3P4/p6p/P6P/1P4PK/8 w - - 3 56</t>
  </si>
  <si>
    <t>16.76</t>
  </si>
  <si>
    <t>08:29:46</t>
  </si>
  <si>
    <t>02:20:36</t>
  </si>
  <si>
    <t>2r5/3k3p/P2q2p1/1P4Q1/3B2P1/K1P5/8/8 w - - 1 42</t>
  </si>
  <si>
    <t>10:51:00</t>
  </si>
  <si>
    <t>02:27:27</t>
  </si>
  <si>
    <t>3n4/6k1/4p1p1/p1NpP1P1/3P3r/R1P3R1/2r5/6K1 b - - 10 49</t>
  </si>
  <si>
    <t>22.00</t>
  </si>
  <si>
    <t>14.25</t>
  </si>
  <si>
    <t>13:19:00</t>
  </si>
  <si>
    <t>03:26:46</t>
  </si>
  <si>
    <t>5k2/4b3/5N2/8/2B1R1K1/4P3/5P2/7r w - - 7 91</t>
  </si>
  <si>
    <t>9.06</t>
  </si>
  <si>
    <t>12.05</t>
  </si>
  <si>
    <t>16:46:16</t>
  </si>
  <si>
    <t>03:18:23</t>
  </si>
  <si>
    <t>3r1rk1/2QP2p1/8/4R3/1P3Pp1/1q2P2p/3RKP1P/8 b - - 4 65</t>
  </si>
  <si>
    <t>87.48</t>
  </si>
  <si>
    <t>11.81</t>
  </si>
  <si>
    <t>20:05:12</t>
  </si>
  <si>
    <t>02:32:57</t>
  </si>
  <si>
    <t>2Bn4/4k3/2p5/1pP1K3/pP3P1p/P7/7P/8 w - - 0 42</t>
  </si>
  <si>
    <t>22:38:42</t>
  </si>
  <si>
    <t>02:16:08</t>
  </si>
  <si>
    <t>8/8/8/3k2Pp/2p4P/7r/3K4/6R1 b - - 10 56</t>
  </si>
  <si>
    <t>00:55:29</t>
  </si>
  <si>
    <t>2018.10.01</t>
  </si>
  <si>
    <t>03:15:03</t>
  </si>
  <si>
    <t>8/5p1k/6p1/8/3Q4/3Npq2/8/4K3 w - - 10 69</t>
  </si>
  <si>
    <t>04:11:04</t>
  </si>
  <si>
    <t>02:20:03</t>
  </si>
  <si>
    <t>6k1/1R5p/1p4p1/2b2p2/1pNr3P/1P3KP1/P4P2/8 b - - 11 45</t>
  </si>
  <si>
    <t>06:31:39</t>
  </si>
  <si>
    <t>03:26:11</t>
  </si>
  <si>
    <t>8/6k1/1R4p1/4P2p/5P2/6P1/6K1/r7 b - - 86 90</t>
  </si>
  <si>
    <t>17.28</t>
  </si>
  <si>
    <t>11.83</t>
  </si>
  <si>
    <t>09:58:23</t>
  </si>
  <si>
    <t>02:44:05</t>
  </si>
  <si>
    <t>1N6/1bR2p2/pr3p1k/3PpPp1/4B2p/7P/6PK/8 w - - 0 53</t>
  </si>
  <si>
    <t>12:43:06</t>
  </si>
  <si>
    <t>02:57:29</t>
  </si>
  <si>
    <t>8/1Pq4k/7p/p4P2/P7/1P3Q2/8/2r2BK1 b - - 10 59</t>
  </si>
  <si>
    <t>15:41:08</t>
  </si>
  <si>
    <t>02:35:22</t>
  </si>
  <si>
    <t>5k2/1p4p1/2p2p2/2P5/3QP3/4KP2/7P/2q5 w - - 10 52</t>
  </si>
  <si>
    <t>18:17:03</t>
  </si>
  <si>
    <t>02:41:37</t>
  </si>
  <si>
    <t>3k4/7p/p7/2PK1P2/1P2N3/8/7r/8 b - - 10 56</t>
  </si>
  <si>
    <t>20:59:21</t>
  </si>
  <si>
    <t>03:07:52</t>
  </si>
  <si>
    <t>8/8/8/1k4p1/8/3K4/1n3N1P/8 w - - 0 66</t>
  </si>
  <si>
    <t>0.04</t>
  </si>
  <si>
    <t>00:07:45</t>
  </si>
  <si>
    <t>2018.10.02</t>
  </si>
  <si>
    <t>03:43:26</t>
  </si>
  <si>
    <t>5k2/p7/Pp1p4/1P1P1pP1/2Pp1P1r/3Pp2p/4K2R/8 w - - 42 140</t>
  </si>
  <si>
    <t>03:51:44</t>
  </si>
  <si>
    <t>02:23:44</t>
  </si>
  <si>
    <t>8/3R2k1/6p1/r1p1P1Pp/3p4/5R1P/P3q3/6K1 b - - 9 53</t>
  </si>
  <si>
    <t>148.90</t>
  </si>
  <si>
    <t>14.18</t>
  </si>
  <si>
    <t>06:16:01</t>
  </si>
  <si>
    <t>03:12:54</t>
  </si>
  <si>
    <t>8/8/2k2p2/4bP2/4N1P1/P7/5K2/8 w - - 0 69</t>
  </si>
  <si>
    <t>7.69</t>
  </si>
  <si>
    <t>09:29:27</t>
  </si>
  <si>
    <t>03:15:16</t>
  </si>
  <si>
    <t>8/p4k2/1p4p1/3P3p/7P/P5P1/5PK1/8 w - - 0 59</t>
  </si>
  <si>
    <t>12:45:15</t>
  </si>
  <si>
    <t>02:38:02</t>
  </si>
  <si>
    <t>5b2/8/p2p2k1/2pPp2p/P1P1P3/5NPK/8/8 b - - 10 56</t>
  </si>
  <si>
    <t>15:23:59</t>
  </si>
  <si>
    <t>01:50:52</t>
  </si>
  <si>
    <t>8/3r1pk1/3p1bp1/3P3p/R2P3P/6P1/R3BPK1/1r6 w - - 10 41</t>
  </si>
  <si>
    <t>-999.99</t>
  </si>
  <si>
    <t>17:15:31</t>
  </si>
  <si>
    <t>02:48:34</t>
  </si>
  <si>
    <t>r4Nk1/1q2P3/6p1/7p/2Q5/6P1/p6P/1q3RK1 b - - 10 58</t>
  </si>
  <si>
    <t>0.07</t>
  </si>
  <si>
    <t>20:04:37</t>
  </si>
  <si>
    <t>02:29:16</t>
  </si>
  <si>
    <t>8/r2n1pk1/6p1/p1r4p/7P/R3PBP1/R4PK1/8 b - - 14 47</t>
  </si>
  <si>
    <t>22:34:24</t>
  </si>
  <si>
    <t>03:43:02</t>
  </si>
  <si>
    <t>r7/4kpb1/1prNp1p1/p1p1P1Pp/P1PpKP1P/1P1P4/5R2/4R3 w - - 81 141</t>
  </si>
  <si>
    <t>1=1==010</t>
  </si>
  <si>
    <t>=======1</t>
  </si>
  <si>
    <t>====1=1=</t>
  </si>
  <si>
    <t>1=11==1=</t>
  </si>
  <si>
    <t>1111=1=1</t>
  </si>
  <si>
    <t>=11=1=1=</t>
  </si>
  <si>
    <t>=111=1==</t>
  </si>
  <si>
    <t>0=0==101</t>
  </si>
  <si>
    <t>=0=0==1=</t>
  </si>
  <si>
    <t>1==1=1==</t>
  </si>
  <si>
    <t>=1=1=1=1</t>
  </si>
  <si>
    <t>111==111</t>
  </si>
  <si>
    <t>==1=1=1=</t>
  </si>
  <si>
    <t>=======0</t>
  </si>
  <si>
    <t>=1=1==0=</t>
  </si>
  <si>
    <t>====1===</t>
  </si>
  <si>
    <t>========</t>
  </si>
  <si>
    <t>=1===1=1</t>
  </si>
  <si>
    <t>=1=1====</t>
  </si>
  <si>
    <t>=1=1==11</t>
  </si>
  <si>
    <t>====0=0=</t>
  </si>
  <si>
    <t>0==0=0==</t>
  </si>
  <si>
    <t>====0===</t>
  </si>
  <si>
    <t>01==0==1</t>
  </si>
  <si>
    <t>===1====</t>
  </si>
  <si>
    <t>1====11=</t>
  </si>
  <si>
    <t>0=00==0=</t>
  </si>
  <si>
    <t>=0=0=0=0</t>
  </si>
  <si>
    <t>10==1==0</t>
  </si>
  <si>
    <t>01=====1</t>
  </si>
  <si>
    <t>1==0====</t>
  </si>
  <si>
    <t>0000=0=0</t>
  </si>
  <si>
    <t>=0===0=0</t>
  </si>
  <si>
    <t>10=====0</t>
  </si>
  <si>
    <t>=00=0=0=</t>
  </si>
  <si>
    <t>000==000</t>
  </si>
  <si>
    <t>=0=0====</t>
  </si>
  <si>
    <t>===0====</t>
  </si>
  <si>
    <t>======0=</t>
  </si>
  <si>
    <t>=000=0==</t>
  </si>
  <si>
    <t>==0=0=0=</t>
  </si>
  <si>
    <t>=0=0==00</t>
  </si>
  <si>
    <t>0====00=</t>
  </si>
  <si>
    <t>0==1====</t>
  </si>
  <si>
    <t>======1=</t>
  </si>
  <si>
    <t>6</t>
  </si>
  <si>
    <t>2½</t>
  </si>
  <si>
    <t>Length</t>
  </si>
  <si>
    <t>Moves</t>
  </si>
  <si>
    <t>50-move rule</t>
  </si>
  <si>
    <t>Time Budget (h)</t>
  </si>
  <si>
    <t>Time Spent (h)</t>
  </si>
  <si>
    <t>RR</t>
  </si>
  <si>
    <t>F</t>
  </si>
  <si>
    <t>O'all</t>
  </si>
  <si>
    <t>3, 27.4</t>
  </si>
  <si>
    <t>P, 25.4</t>
  </si>
  <si>
    <t>2, 10.1</t>
  </si>
  <si>
    <t>4, 27.3</t>
  </si>
  <si>
    <t>3, 5.3</t>
  </si>
  <si>
    <t>2, 6.1</t>
  </si>
  <si>
    <t>--</t>
  </si>
  <si>
    <t>Elo ±</t>
  </si>
  <si>
    <t>EGT adj., 'draw'</t>
  </si>
  <si>
    <t>Manual adj., 'win'</t>
  </si>
  <si>
    <t>EGT adj., 'win'</t>
  </si>
  <si>
    <t>3-Fold r+F32epetition</t>
  </si>
  <si>
    <t>Score</t>
  </si>
  <si>
    <t># of</t>
  </si>
  <si>
    <t>game-pairs won</t>
  </si>
  <si>
    <t>KOMODO 2155.00</t>
  </si>
  <si>
    <t>STOCKFISH 18102108</t>
  </si>
  <si>
    <t>18, 22, 37, 38, 44</t>
  </si>
  <si>
    <r>
      <t xml:space="preserve">36, 44, 74, </t>
    </r>
    <r>
      <rPr>
        <u/>
        <sz val="9"/>
        <color theme="1"/>
        <rFont val="Times New Roman"/>
        <family val="1"/>
      </rPr>
      <t>75</t>
    </r>
    <r>
      <rPr>
        <sz val="9"/>
        <color theme="1"/>
        <rFont val="Times New Roman"/>
        <family val="1"/>
      </rPr>
      <t>, 86, 88</t>
    </r>
  </si>
  <si>
    <t>Perf.</t>
  </si>
  <si>
    <r>
      <t xml:space="preserve">ELO </t>
    </r>
    <r>
      <rPr>
        <b/>
        <sz val="9"/>
        <color theme="1"/>
        <rFont val="Symbol"/>
        <family val="1"/>
        <charset val="2"/>
      </rPr>
      <t>D</t>
    </r>
  </si>
  <si>
    <t>St-Ko</t>
  </si>
  <si>
    <t>Ko-St</t>
  </si>
  <si>
    <r>
      <t xml:space="preserve">1, 5, 17, 29, 41, 53, </t>
    </r>
    <r>
      <rPr>
        <u/>
        <sz val="9"/>
        <color theme="1"/>
        <rFont val="Times New Roman"/>
        <family val="1"/>
      </rPr>
      <t>56</t>
    </r>
    <r>
      <rPr>
        <sz val="9"/>
        <color theme="1"/>
        <rFont val="Times New Roman"/>
        <family val="1"/>
      </rPr>
      <t xml:space="preserve">, 59, 71, 77, 79, 85, 91, 93, 95, </t>
    </r>
    <r>
      <rPr>
        <u/>
        <sz val="9"/>
        <color theme="1"/>
        <rFont val="Times New Roman"/>
        <family val="1"/>
      </rPr>
      <t>98</t>
    </r>
  </si>
  <si>
    <r>
      <t xml:space="preserve">games won </t>
    </r>
    <r>
      <rPr>
        <sz val="9"/>
        <color theme="1"/>
        <rFont val="Times New Roman"/>
        <family val="1"/>
      </rPr>
      <t>(0-1 wins underlined)</t>
    </r>
  </si>
  <si>
    <t>+16 =78 -6</t>
  </si>
  <si>
    <t>1, 3, 9, 15, 21, 27, 28, 30, 36, 39, 40, 46, 47, 48, 49</t>
  </si>
  <si>
    <t>win-pairs</t>
  </si>
  <si>
    <t>g85-86    (1-0/1-0)</t>
  </si>
  <si>
    <t>+6 =78 -16</t>
  </si>
  <si>
    <t>chess22k</t>
  </si>
  <si>
    <t>c22</t>
  </si>
  <si>
    <t>Ro-c22</t>
  </si>
  <si>
    <t>chess22k 1.10</t>
  </si>
  <si>
    <t>–</t>
  </si>
  <si>
    <t>TCEC_13: Index to worksheets</t>
  </si>
  <si>
    <t>This index</t>
  </si>
  <si>
    <t>The TCEC13 engines</t>
  </si>
  <si>
    <t>Superfinal …. ----------&gt;&gt;&gt;</t>
  </si>
  <si>
    <t>All cross-tables</t>
  </si>
  <si>
    <t>Generic statistics</t>
  </si>
  <si>
    <t>Shortest-longest games</t>
  </si>
  <si>
    <t>TCEC13: Generic Divisional Statistics</t>
  </si>
  <si>
    <t>TCEC13: Shortest/Longest Games</t>
  </si>
  <si>
    <t>Column1</t>
  </si>
  <si>
    <t>Column2</t>
  </si>
  <si>
    <t>Column3</t>
  </si>
  <si>
    <t>Column4</t>
  </si>
  <si>
    <t>Column5</t>
  </si>
  <si>
    <t>Column8</t>
  </si>
  <si>
    <t>Column12</t>
  </si>
  <si>
    <t>Column15</t>
  </si>
  <si>
    <t>Column16</t>
  </si>
  <si>
    <t/>
  </si>
  <si>
    <t>Round</t>
  </si>
  <si>
    <t>Result</t>
  </si>
  <si>
    <t>White Eval.</t>
  </si>
  <si>
    <t>Black Eval.</t>
  </si>
  <si>
    <t>Chess22k 1.10</t>
  </si>
  <si>
    <t>C65</t>
  </si>
  <si>
    <t>C57</t>
  </si>
  <si>
    <t>E14</t>
  </si>
  <si>
    <t>D59</t>
  </si>
  <si>
    <t>B51</t>
  </si>
  <si>
    <t>D90</t>
  </si>
  <si>
    <t>B72</t>
  </si>
  <si>
    <t>C60</t>
  </si>
  <si>
    <t>E06</t>
  </si>
  <si>
    <t>D87</t>
  </si>
  <si>
    <t>D51</t>
  </si>
  <si>
    <t>B48</t>
  </si>
  <si>
    <t>E00</t>
  </si>
  <si>
    <t>C96</t>
  </si>
  <si>
    <t>C61</t>
  </si>
  <si>
    <t>D55</t>
  </si>
  <si>
    <t>D34</t>
  </si>
  <si>
    <t>D04</t>
  </si>
  <si>
    <t>B67</t>
  </si>
  <si>
    <t>Ruy Lopez, Berlin defence, 4.O-O</t>
  </si>
  <si>
    <t>two knights defence, Pincus variation</t>
  </si>
  <si>
    <t>Queen's Indian, 4.e3</t>
  </si>
  <si>
    <t>QGD Slav, exchange, Trifunovic variation</t>
  </si>
  <si>
    <t>QGD, Tartakower (Makagonov-Bondarevsky) system, 8.cd Nxd5</t>
  </si>
  <si>
    <t>Sicilian, Canal-Sokolsky (Nimzovich-Rossolimo, Moscow) attack</t>
  </si>
  <si>
    <t>French, Steinitz, Boleslavsky variation</t>
  </si>
  <si>
    <t>Gruenfeld, Flohr variation</t>
  </si>
  <si>
    <t>Sicilian, dragon, classical attack</t>
  </si>
  <si>
    <t>Ruy Lopez, Cozio defence</t>
  </si>
  <si>
    <t>English, four knights, Romanishin variation</t>
  </si>
  <si>
    <t>Catalan, closed, 5.Nf3</t>
  </si>
  <si>
    <t>Gruenfeld, exchange, Spassky variation</t>
  </si>
  <si>
    <t>QGD, 4.Bg5 Nbd7</t>
  </si>
  <si>
    <t>Ruy Lopez, closed (10...c5)</t>
  </si>
  <si>
    <t>Gruenfeld, Three knights variation</t>
  </si>
  <si>
    <t>Ruy Lopez, Bird's defence</t>
  </si>
  <si>
    <t>QGD Slav defence, Alekhine variation</t>
  </si>
  <si>
    <t>Gruenfeld, exchange variation</t>
  </si>
  <si>
    <t>QGD, classical variation (5.Bf4)</t>
  </si>
  <si>
    <t>Caro-Kann, exchange, Rubinstein variation</t>
  </si>
  <si>
    <t>QGD, exchange, positional line, 5...c6</t>
  </si>
  <si>
    <t>QGD, Neo-orthodox variation, 7.Bxf6</t>
  </si>
  <si>
    <t>Queen's bishop game</t>
  </si>
  <si>
    <t>Caro-Kann, classical, 6.h4</t>
  </si>
  <si>
    <t>QGD, Tarrasch, Prague variation, 7...Be7</t>
  </si>
  <si>
    <t>Sicilian, Richter-Rauzer, Rauzer attack, 7...a6 defence, 8...Bd7</t>
  </si>
  <si>
    <t>1/2-1/2</t>
  </si>
  <si>
    <t>18:26:00 on 2018-08-03</t>
  </si>
  <si>
    <t>19:44:37 on 2018-08-03</t>
  </si>
  <si>
    <t>21:11:12 on 2018-08-03</t>
  </si>
  <si>
    <t>22:23:11 on 2018-08-03</t>
  </si>
  <si>
    <t>23:55:36 on 2018-08-03</t>
  </si>
  <si>
    <t>01:03:03 on 2018-08-04</t>
  </si>
  <si>
    <t>02:12:00 on 2018-08-04</t>
  </si>
  <si>
    <t>03:12:45 on 2018-08-04</t>
  </si>
  <si>
    <t>04:29:00 on 2018-08-04</t>
  </si>
  <si>
    <t>06:00:20 on 2018-08-04</t>
  </si>
  <si>
    <t>07:35:06 on 2018-08-04</t>
  </si>
  <si>
    <t>09:22:35 on 2018-08-04</t>
  </si>
  <si>
    <t>10:24:57 on 2018-08-04</t>
  </si>
  <si>
    <t>11:23:16 on 2018-08-04</t>
  </si>
  <si>
    <t>12:41:07 on 2018-08-04</t>
  </si>
  <si>
    <t>14:06:46 on 2018-08-04</t>
  </si>
  <si>
    <t>14:54:51 on 2018-08-04</t>
  </si>
  <si>
    <t>15:52:22 on 2018-08-04</t>
  </si>
  <si>
    <t>17:11:46 on 2018-08-04</t>
  </si>
  <si>
    <t>17:47:43 on 2018-08-04</t>
  </si>
  <si>
    <t>18:57:47 on 2018-08-04</t>
  </si>
  <si>
    <t>20:29:30 on 2018-08-04</t>
  </si>
  <si>
    <t>21:50:42 on 2018-08-04</t>
  </si>
  <si>
    <t>23:25:21 on 2018-08-04</t>
  </si>
  <si>
    <t>00:35:12 on 2018-08-05</t>
  </si>
  <si>
    <t>02:11:54 on 2018-08-05</t>
  </si>
  <si>
    <t>03:14:10 on 2018-08-05</t>
  </si>
  <si>
    <t>05:02:57 on 2018-08-05</t>
  </si>
  <si>
    <t>06:14:55 on 2018-08-05</t>
  </si>
  <si>
    <t>07:37:12 on 2018-08-05</t>
  </si>
  <si>
    <t>08:47:40 on 2018-08-05</t>
  </si>
  <si>
    <t>09:42:04 on 2018-08-05</t>
  </si>
  <si>
    <t>11:18:45 on 2018-08-05</t>
  </si>
  <si>
    <t>12:27:39 on 2018-08-05</t>
  </si>
  <si>
    <t>13:42:48 on 2018-08-05</t>
  </si>
  <si>
    <t>14:59:47 on 2018-08-05</t>
  </si>
  <si>
    <t>16:07:38 on 2018-08-05</t>
  </si>
  <si>
    <t>17:17:11 on 2018-08-05</t>
  </si>
  <si>
    <t>18:11:31 on 2018-08-05</t>
  </si>
  <si>
    <t>19:48:57 on 2018-08-05</t>
  </si>
  <si>
    <t>20:59:38 on 2018-08-05</t>
  </si>
  <si>
    <t>22:13:53 on 2018-08-05</t>
  </si>
  <si>
    <t>23:35:34 on 2018-08-05</t>
  </si>
  <si>
    <t>01:03:37 on 2018-08-06</t>
  </si>
  <si>
    <t>02:31:05 on 2018-08-06</t>
  </si>
  <si>
    <t>03:42:53 on 2018-08-06</t>
  </si>
  <si>
    <t>05:03:56 on 2018-08-06</t>
  </si>
  <si>
    <t>06:30:27 on 2018-08-06</t>
  </si>
  <si>
    <t>08:01:02 on 2018-08-06</t>
  </si>
  <si>
    <t>09:19:04 on 2018-08-06</t>
  </si>
  <si>
    <t>10:48:46 on 2018-08-06</t>
  </si>
  <si>
    <t>11:53:20 on 2018-08-06</t>
  </si>
  <si>
    <t>13:24:24 on 2018-08-06</t>
  </si>
  <si>
    <t>16:02:10 on 2018-08-06</t>
  </si>
  <si>
    <t>17:44:21 on 2018-08-06</t>
  </si>
  <si>
    <t>19:06:02 on 2018-08-06</t>
  </si>
  <si>
    <t>20:04:56 on 2018-08-06</t>
  </si>
  <si>
    <t>21:16:17 on 2018-08-06</t>
  </si>
  <si>
    <t>22:35:49 on 2018-08-06</t>
  </si>
  <si>
    <t>00:13:33 on 2018-08-07</t>
  </si>
  <si>
    <t>00:56:54 on 2018-08-07</t>
  </si>
  <si>
    <t>02:17:31 on 2018-08-07</t>
  </si>
  <si>
    <t>03:35:46 on 2018-08-07</t>
  </si>
  <si>
    <t>04:38:35 on 2018-08-07</t>
  </si>
  <si>
    <t>05:49:36 on 2018-08-07</t>
  </si>
  <si>
    <t>07:00:58 on 2018-08-07</t>
  </si>
  <si>
    <t>08:06:41 on 2018-08-07</t>
  </si>
  <si>
    <t>09:20:40 on 2018-08-07</t>
  </si>
  <si>
    <t>10:08:50 on 2018-08-07</t>
  </si>
  <si>
    <t>11:30:07 on 2018-08-07</t>
  </si>
  <si>
    <t>12:47:03 on 2018-08-07</t>
  </si>
  <si>
    <t>14:51:36 on 2018-08-07</t>
  </si>
  <si>
    <t>16:00:58 on 2018-08-07</t>
  </si>
  <si>
    <t>17:21:22 on 2018-08-07</t>
  </si>
  <si>
    <t>18:41:39 on 2018-08-07</t>
  </si>
  <si>
    <t>19:38:32 on 2018-08-07</t>
  </si>
  <si>
    <t>20:34:07 on 2018-08-07</t>
  </si>
  <si>
    <t>21:51:12 on 2018-08-07</t>
  </si>
  <si>
    <t>23:48:14 on 2018-08-07</t>
  </si>
  <si>
    <t>01:20:29 on 2018-08-08</t>
  </si>
  <si>
    <t>02:39:37 on 2018-08-08</t>
  </si>
  <si>
    <t>03:25:39 on 2018-08-08</t>
  </si>
  <si>
    <t>04:34:38 on 2018-08-08</t>
  </si>
  <si>
    <t>05:45:48 on 2018-08-08</t>
  </si>
  <si>
    <t>07:02:33 on 2018-08-08</t>
  </si>
  <si>
    <t>08:36:28 on 2018-08-08</t>
  </si>
  <si>
    <t>09:32:43 on 2018-08-08</t>
  </si>
  <si>
    <t>10:54:53 on 2018-08-08</t>
  </si>
  <si>
    <t>11:46:30 on 2018-08-08</t>
  </si>
  <si>
    <t>13:00:37 on 2018-08-08</t>
  </si>
  <si>
    <t>14:23:53 on 2018-08-08</t>
  </si>
  <si>
    <t>15:59:08 on 2018-08-08</t>
  </si>
  <si>
    <t>17:29:03 on 2018-08-08</t>
  </si>
  <si>
    <t>18:54:05 on 2018-08-08</t>
  </si>
  <si>
    <t>19:55:18 on 2018-08-08</t>
  </si>
  <si>
    <t>21:08:49 on 2018-08-08</t>
  </si>
  <si>
    <t>22:31:49 on 2018-08-08</t>
  </si>
  <si>
    <t>23:50:05 on 2018-08-08</t>
  </si>
  <si>
    <t>01:27:29 on 2018-08-09</t>
  </si>
  <si>
    <t>02:49:35 on 2018-08-09</t>
  </si>
  <si>
    <t>03:58:48 on 2018-08-09</t>
  </si>
  <si>
    <t>05:12:15 on 2018-08-09</t>
  </si>
  <si>
    <t>06:35:18 on 2018-08-09</t>
  </si>
  <si>
    <t>07:25:57 on 2018-08-09</t>
  </si>
  <si>
    <t>08:46:55 on 2018-08-09</t>
  </si>
  <si>
    <t>10:03:15 on 2018-08-09</t>
  </si>
  <si>
    <t>10:37:10 on 2018-08-09</t>
  </si>
  <si>
    <t>13:08:06 on 2018-08-09</t>
  </si>
  <si>
    <t>14:41:00 on 2018-08-09</t>
  </si>
  <si>
    <t>16:05:37 on 2018-08-09</t>
  </si>
  <si>
    <t>17:46:35 on 2018-08-09</t>
  </si>
  <si>
    <t>18:54:46 on 2018-08-09</t>
  </si>
  <si>
    <t>M21</t>
  </si>
  <si>
    <t>TCEC 13.4 games</t>
  </si>
  <si>
    <t>Column122</t>
  </si>
  <si>
    <t>White Ev.</t>
  </si>
  <si>
    <t>Black Ev.</t>
  </si>
  <si>
    <t>lc0 16.10520</t>
  </si>
  <si>
    <t>A01</t>
  </si>
  <si>
    <t>A05</t>
  </si>
  <si>
    <t>D79</t>
  </si>
  <si>
    <t>B34</t>
  </si>
  <si>
    <t>B10</t>
  </si>
  <si>
    <t>D73</t>
  </si>
  <si>
    <t>B11</t>
  </si>
  <si>
    <t>E52</t>
  </si>
  <si>
    <t>A19</t>
  </si>
  <si>
    <t>A18</t>
  </si>
  <si>
    <t>B06</t>
  </si>
  <si>
    <t>A41</t>
  </si>
  <si>
    <t>E21</t>
  </si>
  <si>
    <t>E46</t>
  </si>
  <si>
    <t>E51</t>
  </si>
  <si>
    <t>B32</t>
  </si>
  <si>
    <t>D43</t>
  </si>
  <si>
    <t>Nimzovich-Larsen attack, modern variation</t>
  </si>
  <si>
    <t>Reti, King's Indian attack</t>
  </si>
  <si>
    <t>Neo-Gruenfeld, 6.O-O, main line</t>
  </si>
  <si>
    <t>Sicilian, accelerated fianchetto, modern variation</t>
  </si>
  <si>
    <t>Caro-Kann, two knights variation</t>
  </si>
  <si>
    <t>Neo-Gruenfeld, 5.Nf3</t>
  </si>
  <si>
    <t>Sicilian, chameleon variation</t>
  </si>
  <si>
    <t>Caro-Kann, two knights, 3...Bg4</t>
  </si>
  <si>
    <t>English, symmetrical, Geller variation</t>
  </si>
  <si>
    <t>Queen's Indian, Miles variation</t>
  </si>
  <si>
    <t>QGD semi-Slav, Meran, Wade variation</t>
  </si>
  <si>
    <t>Nimzo-Indian, 4.e3, main line with ...b6</t>
  </si>
  <si>
    <t>English, Mikenas-Carls, Sicilian variation</t>
  </si>
  <si>
    <t>English, Mikenas-Carls variation</t>
  </si>
  <si>
    <t>Sicilian, Sveshnikov variation</t>
  </si>
  <si>
    <t>Petrov, classical attack</t>
  </si>
  <si>
    <t>Petrov, classical attack, Jaenisch variation</t>
  </si>
  <si>
    <t>Petrov, Damiano variation</t>
  </si>
  <si>
    <t>Scandinavian, Pytel-Wade variation</t>
  </si>
  <si>
    <t>Scandinavian defence</t>
  </si>
  <si>
    <t>Robatsch defence, two knights variation</t>
  </si>
  <si>
    <t>Queen's Pawn</t>
  </si>
  <si>
    <t>Nimzo-Indian, three knights variation</t>
  </si>
  <si>
    <t>Nimzo-Indian, 4.e3 O-O</t>
  </si>
  <si>
    <t>English, Mikenas-Carls, Flohr variation</t>
  </si>
  <si>
    <t>Nimzo-Indian, 4.e3 e8g8, 5.Nf3 d7d5</t>
  </si>
  <si>
    <t>Sicilian, Labourdonnais-Loewenthal (Kalashnikov) variation</t>
  </si>
  <si>
    <t>QGD semi-Slav</t>
  </si>
  <si>
    <t>Petrov, classical attack, Marshall variation</t>
  </si>
  <si>
    <t>Petrov, classical attack, Mason variation</t>
  </si>
  <si>
    <t>18:00:43 on 2018-08-11</t>
  </si>
  <si>
    <t>18:59:38 on 2018-08-11</t>
  </si>
  <si>
    <t>20:08:13 on 2018-08-11</t>
  </si>
  <si>
    <t>21:14:55 on 2018-08-11</t>
  </si>
  <si>
    <t>22:33:18 on 2018-08-11</t>
  </si>
  <si>
    <t>23:28:55 on 2018-08-11</t>
  </si>
  <si>
    <t>00:40:58 on 2018-08-12</t>
  </si>
  <si>
    <t>02:00:26 on 2018-08-12</t>
  </si>
  <si>
    <t>03:22:54 on 2018-08-12</t>
  </si>
  <si>
    <t>04:54:39 on 2018-08-12</t>
  </si>
  <si>
    <t>05:45:36 on 2018-08-12</t>
  </si>
  <si>
    <t>07:13:57 on 2018-08-12</t>
  </si>
  <si>
    <t>08:20:49 on 2018-08-12</t>
  </si>
  <si>
    <t>09:24:57 on 2018-08-12</t>
  </si>
  <si>
    <t>10:20:39 on 2018-08-12</t>
  </si>
  <si>
    <t>11:46:11 on 2018-08-12</t>
  </si>
  <si>
    <t>13:01:00 on 2018-08-12</t>
  </si>
  <si>
    <t>14:16:00 on 2018-08-12</t>
  </si>
  <si>
    <t>15:23:16 on 2018-08-12</t>
  </si>
  <si>
    <t>16:08:23 on 2018-08-12</t>
  </si>
  <si>
    <t>17:58:52 on 2018-08-12</t>
  </si>
  <si>
    <t>18:54:27 on 2018-08-12</t>
  </si>
  <si>
    <t>20:04:42 on 2018-08-12</t>
  </si>
  <si>
    <t>21:22:50 on 2018-08-12</t>
  </si>
  <si>
    <t>22:44:42 on 2018-08-12</t>
  </si>
  <si>
    <t>23:49:04 on 2018-08-12</t>
  </si>
  <si>
    <t>01:07:51 on 2018-08-13</t>
  </si>
  <si>
    <t>02:26:25 on 2018-08-13</t>
  </si>
  <si>
    <t>02:52:17 on 2018-08-13</t>
  </si>
  <si>
    <t>03:40:57 on 2018-08-13</t>
  </si>
  <si>
    <t>05:38:43 on 2018-08-13</t>
  </si>
  <si>
    <t>06:50:36 on 2018-08-13</t>
  </si>
  <si>
    <t>08:07:49 on 2018-08-13</t>
  </si>
  <si>
    <t>09:54:34 on 2018-08-13</t>
  </si>
  <si>
    <t>10:57:53 on 2018-08-13</t>
  </si>
  <si>
    <t>11:47:58 on 2018-08-13</t>
  </si>
  <si>
    <t>13:00:58 on 2018-08-13</t>
  </si>
  <si>
    <t>14:24:45 on 2018-08-13</t>
  </si>
  <si>
    <t>15:40:38 on 2018-08-13</t>
  </si>
  <si>
    <t>16:52:54 on 2018-08-13</t>
  </si>
  <si>
    <t>17:49:22 on 2018-08-13</t>
  </si>
  <si>
    <t>19:42:51 on 2018-08-13</t>
  </si>
  <si>
    <t>21:04:22 on 2018-08-13</t>
  </si>
  <si>
    <t>22:23:14 on 2018-08-13</t>
  </si>
  <si>
    <t>23:39:52 on 2018-08-13</t>
  </si>
  <si>
    <t>01:14:08 on 2018-08-14</t>
  </si>
  <si>
    <t>02:20:32 on 2018-08-14</t>
  </si>
  <si>
    <t>03:29:07 on 2018-08-14</t>
  </si>
  <si>
    <t>04:49:29 on 2018-08-14</t>
  </si>
  <si>
    <t>05:46:29 on 2018-08-14</t>
  </si>
  <si>
    <t>07:15:34 on 2018-08-14</t>
  </si>
  <si>
    <t>08:27:23 on 2018-08-14</t>
  </si>
  <si>
    <t>09:42:32 on 2018-08-14</t>
  </si>
  <si>
    <t>10:45:27 on 2018-08-14</t>
  </si>
  <si>
    <t>11:47:52 on 2018-08-14</t>
  </si>
  <si>
    <t>13:05:28 on 2018-08-14</t>
  </si>
  <si>
    <t>14:30:10 on 2018-08-14</t>
  </si>
  <si>
    <t>16:20:55 on 2018-08-14</t>
  </si>
  <si>
    <t>17:30:47 on 2018-08-14</t>
  </si>
  <si>
    <t>20:13:16 on 2018-08-14</t>
  </si>
  <si>
    <t>21:25:24 on 2018-08-14</t>
  </si>
  <si>
    <t>22:41:14 on 2018-08-14</t>
  </si>
  <si>
    <t>00:28:44 on 2018-08-15</t>
  </si>
  <si>
    <t>01:56:41 on 2018-08-15</t>
  </si>
  <si>
    <t>03:08:42 on 2018-08-15</t>
  </si>
  <si>
    <t>04:39:26 on 2018-08-15</t>
  </si>
  <si>
    <t>06:18:59 on 2018-08-15</t>
  </si>
  <si>
    <t>07:29:16 on 2018-08-15</t>
  </si>
  <si>
    <t>08:28:52 on 2018-08-15</t>
  </si>
  <si>
    <t>10:11:08 on 2018-08-15</t>
  </si>
  <si>
    <t>11:14:50 on 2018-08-15</t>
  </si>
  <si>
    <t>12:10:35 on 2018-08-15</t>
  </si>
  <si>
    <t>13:32:30 on 2018-08-15</t>
  </si>
  <si>
    <t>15:55:14 on 2018-08-15</t>
  </si>
  <si>
    <t>17:06:37 on 2018-08-15</t>
  </si>
  <si>
    <t>18:45:18 on 2018-08-15</t>
  </si>
  <si>
    <t>19:37:24 on 2018-08-15</t>
  </si>
  <si>
    <t>21:03:05 on 2018-08-15</t>
  </si>
  <si>
    <t>22:10:58 on 2018-08-15</t>
  </si>
  <si>
    <t>23:12:37 on 2018-08-15</t>
  </si>
  <si>
    <t>00:23:47 on 2018-08-16</t>
  </si>
  <si>
    <t>01:24:14 on 2018-08-16</t>
  </si>
  <si>
    <t>02:23:53 on 2018-08-16</t>
  </si>
  <si>
    <t>04:03:04 on 2018-08-16</t>
  </si>
  <si>
    <t>16:22:30 on 2018-08-16</t>
  </si>
  <si>
    <t>05:07:15 on 2018-08-16</t>
  </si>
  <si>
    <t>06:14:21 on 2018-08-16</t>
  </si>
  <si>
    <t>07:21:39 on 2018-08-16</t>
  </si>
  <si>
    <t>08:29:13 on 2018-08-16</t>
  </si>
  <si>
    <t>09:41:17 on 2018-08-16</t>
  </si>
  <si>
    <t>11:01:14 on 2018-08-16</t>
  </si>
  <si>
    <t>11:57:10 on 2018-08-16</t>
  </si>
  <si>
    <t>13:07:34 on 2018-08-16</t>
  </si>
  <si>
    <t>15:04:21 on 2018-08-16</t>
  </si>
  <si>
    <t>17:21:40 on 2018-08-16</t>
  </si>
  <si>
    <t>18:32:24 on 2018-08-16</t>
  </si>
  <si>
    <t>19:49:59 on 2018-08-16</t>
  </si>
  <si>
    <t>21:00:45 on 2018-08-16</t>
  </si>
  <si>
    <t>22:35:19 on 2018-08-16</t>
  </si>
  <si>
    <t>23:34:43 on 2018-08-16</t>
  </si>
  <si>
    <t>00:51:41 on 2018-08-17</t>
  </si>
  <si>
    <t>02:03:24 on 2018-08-17</t>
  </si>
  <si>
    <t>03:09:31 on 2018-08-17</t>
  </si>
  <si>
    <t>04:14:59 on 2018-08-17</t>
  </si>
  <si>
    <t>05:58:13 on 2018-08-17</t>
  </si>
  <si>
    <t>06:45:24 on 2018-08-17</t>
  </si>
  <si>
    <t>07:41:15 on 2018-08-17</t>
  </si>
  <si>
    <t>08:49:32 on 2018-08-17</t>
  </si>
  <si>
    <t>09:33:05 on 2018-08-17</t>
  </si>
  <si>
    <t>10:12:28 on 2018-08-17</t>
  </si>
  <si>
    <t>11:17:58 on 2018-08-17</t>
  </si>
  <si>
    <t>12:25:40 on 2018-08-17</t>
  </si>
  <si>
    <t>M5</t>
  </si>
  <si>
    <t>-M42</t>
  </si>
  <si>
    <t>M52</t>
  </si>
  <si>
    <t>-M5</t>
  </si>
  <si>
    <t>-M97</t>
  </si>
  <si>
    <t>Column22</t>
  </si>
  <si>
    <t>Column23</t>
  </si>
  <si>
    <t>Column24</t>
  </si>
  <si>
    <t>Column25</t>
  </si>
  <si>
    <t>Column222</t>
  </si>
  <si>
    <t>TCEC 13.3 games</t>
  </si>
  <si>
    <t>Column26</t>
  </si>
  <si>
    <t>Column27</t>
  </si>
  <si>
    <t>Column28</t>
  </si>
  <si>
    <t>Column29</t>
  </si>
  <si>
    <t>TCEC 13.1 games</t>
  </si>
  <si>
    <t>TCEC13 Division P games</t>
  </si>
  <si>
    <t>TCEC13.2 games</t>
  </si>
  <si>
    <t>TCEC13.1 games</t>
  </si>
  <si>
    <t>TCEC13.P games</t>
  </si>
  <si>
    <t>Column10</t>
  </si>
  <si>
    <t>TCEC13 Superfinal Games</t>
  </si>
  <si>
    <t>Komodo 2155.00</t>
  </si>
  <si>
    <t>Stockfish 18102108</t>
  </si>
  <si>
    <t>E81</t>
  </si>
  <si>
    <t>C37</t>
  </si>
  <si>
    <t>D07</t>
  </si>
  <si>
    <t>B69</t>
  </si>
  <si>
    <t>E24</t>
  </si>
  <si>
    <t>C40</t>
  </si>
  <si>
    <t>E69</t>
  </si>
  <si>
    <t>A80</t>
  </si>
  <si>
    <t>B81</t>
  </si>
  <si>
    <t>A43</t>
  </si>
  <si>
    <t>E73</t>
  </si>
  <si>
    <t>D17</t>
  </si>
  <si>
    <t>C63</t>
  </si>
  <si>
    <t>A55</t>
  </si>
  <si>
    <t>B63</t>
  </si>
  <si>
    <t>C59</t>
  </si>
  <si>
    <t>B16</t>
  </si>
  <si>
    <t>A61</t>
  </si>
  <si>
    <t>C92</t>
  </si>
  <si>
    <t>C34</t>
  </si>
  <si>
    <t>E98</t>
  </si>
  <si>
    <t>E99</t>
  </si>
  <si>
    <t>B94</t>
  </si>
  <si>
    <t>King's Indian, Saemisch, 5...O-O</t>
  </si>
  <si>
    <t>Sicilian, Najdorf, Polugayevsky variation</t>
  </si>
  <si>
    <t>KGA, Quaade gambit</t>
  </si>
  <si>
    <t>QGD, Chigorin defence</t>
  </si>
  <si>
    <t>Sicilian, Richter-Rauzer, Rauzer attack, 7...a6 defence, 11.Bxf6</t>
  </si>
  <si>
    <t>Latvian, Polerio variation</t>
  </si>
  <si>
    <t>Pirc, classical (two knights) system</t>
  </si>
  <si>
    <t>King's Indian, fianchetto, classical main line</t>
  </si>
  <si>
    <t>Dutch, Spielmann gambit</t>
  </si>
  <si>
    <t>Sicilian, Scheveningen, Keres attack</t>
  </si>
  <si>
    <t>QGA, Linares variation</t>
  </si>
  <si>
    <t>Old Benoni defence</t>
  </si>
  <si>
    <t>Caro-Kann, Goldman (Spielmann) variation</t>
  </si>
  <si>
    <t>King's Indian, Semi-Averbakh system</t>
  </si>
  <si>
    <t>QGD Slav, Krause attack</t>
  </si>
  <si>
    <t>Petrov, Cochrane gambit</t>
  </si>
  <si>
    <t>QGD, Charousek (Petrosian) variation</t>
  </si>
  <si>
    <t>Ruy Lopez, Schliemann defence</t>
  </si>
  <si>
    <t>Old Indian, main line</t>
  </si>
  <si>
    <t>Sicilian, Richter-Rauzer, Rauzer attack, 7...Be7</t>
  </si>
  <si>
    <t>Reti, advance variation</t>
  </si>
  <si>
    <t>Robatsch (modern) defence</t>
  </si>
  <si>
    <t>two knights defence, Steinitz variation</t>
  </si>
  <si>
    <t>Dutch</t>
  </si>
  <si>
    <t>Caro-Kann, Bronstein-Larsen variation</t>
  </si>
  <si>
    <t>Old Indian, Tartakower (Wade) variation</t>
  </si>
  <si>
    <t>French, Winawer, advance, poisoned pawn variation</t>
  </si>
  <si>
    <t>Benoni, Nimzovich (knight's tour) variation</t>
  </si>
  <si>
    <t>Ruy Lopez, closed, Flohr-Zaitsev system (Lenzerheide variation)</t>
  </si>
  <si>
    <t>King's knight's gambit</t>
  </si>
  <si>
    <t>King's Indian, orthodox, Aronin-Taimanov, 9.Ne1</t>
  </si>
  <si>
    <t>King's Indian, orthodox, Aronin-Taimanov, main line</t>
  </si>
  <si>
    <t>Sicilian, Najdorf, 6.Bg5</t>
  </si>
  <si>
    <t>19:27:35 on 2018-10-22</t>
  </si>
  <si>
    <t>23:19:58 on 2018-10-22</t>
  </si>
  <si>
    <t>04:03:22 on 2018-10-23</t>
  </si>
  <si>
    <t>07:40:28 on 2018-10-23</t>
  </si>
  <si>
    <t>13:03:53 on 2018-10-23</t>
  </si>
  <si>
    <t>16:50:15 on 2018-10-23</t>
  </si>
  <si>
    <t>22:27:17 on 2018-10-23</t>
  </si>
  <si>
    <t>01:22:07 on 2018-10-24</t>
  </si>
  <si>
    <t>05:27:16 on 2018-10-24</t>
  </si>
  <si>
    <t>08:15:29 on 2018-10-24</t>
  </si>
  <si>
    <t>12:32:31 on 2018-10-24</t>
  </si>
  <si>
    <t>17:41:04 on 2018-10-24</t>
  </si>
  <si>
    <t>21:51:18 on 2018-10-24</t>
  </si>
  <si>
    <t>01:12:00 on 2018-10-25</t>
  </si>
  <si>
    <t>06:08:22 on 2018-10-25</t>
  </si>
  <si>
    <t>10:29:11 on 2018-10-25</t>
  </si>
  <si>
    <t>14:32:16 on 2018-10-25</t>
  </si>
  <si>
    <t>18:52:19 on 2018-10-25</t>
  </si>
  <si>
    <t>22:17:36 on 2018-10-25</t>
  </si>
  <si>
    <t>01:42:33 on 2018-10-26</t>
  </si>
  <si>
    <t>05:34:14 on 2018-10-26</t>
  </si>
  <si>
    <t>08:54:47 on 2018-10-26</t>
  </si>
  <si>
    <t>12:59:50 on 2018-10-26</t>
  </si>
  <si>
    <t>16:08:52 on 2018-10-26</t>
  </si>
  <si>
    <t>19:08:14 on 2018-10-26</t>
  </si>
  <si>
    <t>21:10:41 on 2018-10-26</t>
  </si>
  <si>
    <t>01:51:34 on 2018-10-27</t>
  </si>
  <si>
    <t>05:34:23 on 2018-10-27</t>
  </si>
  <si>
    <t>10:09:09 on 2018-10-27</t>
  </si>
  <si>
    <t>14:01:53 on 2018-10-27</t>
  </si>
  <si>
    <t>16:49:04 on 2018-10-27</t>
  </si>
  <si>
    <t>19:48:16 on 2018-10-27</t>
  </si>
  <si>
    <t>23:43:24 on 2018-10-27</t>
  </si>
  <si>
    <t>04:36:39 on 2018-10-28</t>
  </si>
  <si>
    <t>09:44:57 on 2018-10-28</t>
  </si>
  <si>
    <t>14:00:18 on 2018-10-28</t>
  </si>
  <si>
    <t>18:04:15 on 2018-10-28</t>
  </si>
  <si>
    <t>21:09:08 on 2018-10-28</t>
  </si>
  <si>
    <t>23:02:01 on 2018-10-28</t>
  </si>
  <si>
    <t>02:08:46 on 2018-10-29</t>
  </si>
  <si>
    <t>04:51:37 on 2018-10-29</t>
  </si>
  <si>
    <t>08:20:34 on 2018-10-29</t>
  </si>
  <si>
    <t>12:19:48 on 2018-10-29</t>
  </si>
  <si>
    <t>16:45:06 on 2018-10-29</t>
  </si>
  <si>
    <t>21:02:07 on 2018-10-29</t>
  </si>
  <si>
    <t>00:31:55 on 2018-10-30</t>
  </si>
  <si>
    <t>03:53:12 on 2018-10-30</t>
  </si>
  <si>
    <t>07:24:17 on 2018-10-30</t>
  </si>
  <si>
    <t>11:55:30 on 2018-10-30</t>
  </si>
  <si>
    <t>15:40:16 on 2018-10-30</t>
  </si>
  <si>
    <t>19:15:39 on 2018-10-30</t>
  </si>
  <si>
    <t>22:43:00 on 2018-10-30</t>
  </si>
  <si>
    <t>01:32:36 on 2018-10-31</t>
  </si>
  <si>
    <t>05:41:33 on 2018-10-31</t>
  </si>
  <si>
    <t>10:39:17 on 2018-10-31</t>
  </si>
  <si>
    <t>14:15:47 on 2018-10-31</t>
  </si>
  <si>
    <t>18:09:22 on 2018-10-31</t>
  </si>
  <si>
    <t>22:10:37 on 2018-10-31</t>
  </si>
  <si>
    <t>01:50:47 on 2018-11-01</t>
  </si>
  <si>
    <t>05:55:07 on 2018-11-01</t>
  </si>
  <si>
    <t>09:15:42 on 2018-11-01</t>
  </si>
  <si>
    <t>12:41:02 on 2018-11-01</t>
  </si>
  <si>
    <t>17:40:47 on 2018-11-01</t>
  </si>
  <si>
    <t>21:17:59 on 2018-11-01</t>
  </si>
  <si>
    <t>00:49:16 on 2018-11-02</t>
  </si>
  <si>
    <t>05:26:16 on 2018-11-02</t>
  </si>
  <si>
    <t>10:25:16 on 2018-11-02</t>
  </si>
  <si>
    <t>14:42:32 on 2018-11-02</t>
  </si>
  <si>
    <t>17:59:11 on 2018-11-02</t>
  </si>
  <si>
    <t>20:39:37 on 2018-11-02</t>
  </si>
  <si>
    <t>01:36:16 on 2018-11-03</t>
  </si>
  <si>
    <t>05:41:37 on 2018-11-03</t>
  </si>
  <si>
    <t>09:14:14 on 2018-11-03</t>
  </si>
  <si>
    <t>12:44:16 on 2018-11-03</t>
  </si>
  <si>
    <t>17:03:14 on 2018-11-03</t>
  </si>
  <si>
    <t>21:03:58 on 2018-11-03</t>
  </si>
  <si>
    <t>00:06:30 on 2018-11-04</t>
  </si>
  <si>
    <t>04:01:40 on 2018-11-04</t>
  </si>
  <si>
    <t>07:54:15 on 2018-11-04</t>
  </si>
  <si>
    <t>11:42:10 on 2018-11-04</t>
  </si>
  <si>
    <t>16:25:11 on 2018-11-04</t>
  </si>
  <si>
    <t>20:33:36 on 2018-11-04</t>
  </si>
  <si>
    <t>00:20:55 on 2018-11-05</t>
  </si>
  <si>
    <t>05:24:05 on 2018-11-05</t>
  </si>
  <si>
    <t>09:49:43 on 2018-11-05</t>
  </si>
  <si>
    <t>13:46:50 on 2018-11-05</t>
  </si>
  <si>
    <t>18:41:58 on 2018-11-05</t>
  </si>
  <si>
    <t>23:35:15 on 2018-11-05</t>
  </si>
  <si>
    <t>04:08:26 on 2018-11-06</t>
  </si>
  <si>
    <t>07:12:50 on 2018-11-06</t>
  </si>
  <si>
    <t>11:29:19 on 2018-11-06</t>
  </si>
  <si>
    <t>15:16:01 on 2018-11-06</t>
  </si>
  <si>
    <t>18:15:50 on 2018-11-06</t>
  </si>
  <si>
    <t>22:29:30 on 2018-11-06</t>
  </si>
  <si>
    <t>01:10:59 on 2018-11-07</t>
  </si>
  <si>
    <t>04:14:00 on 2018-11-07</t>
  </si>
  <si>
    <t>07:33:57 on 2018-11-07</t>
  </si>
  <si>
    <t>12:11:31 on 2018-11-07</t>
  </si>
  <si>
    <t>16:44:07 on 2018-11-07</t>
  </si>
  <si>
    <t>20:02:04 on 2018-11-07</t>
  </si>
  <si>
    <t>Column32</t>
  </si>
  <si>
    <t>Column33</t>
  </si>
  <si>
    <t>Column34</t>
  </si>
  <si>
    <t>TCEC 13.SF games</t>
  </si>
  <si>
    <t>Author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</si>
</sst>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.0"/>
    <numFmt numFmtId="166" formatCode="0.000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theme="1"/>
      <name val="Calibri"/>
      <family val="2"/>
    </font>
    <font>
      <sz val="8.5"/>
      <color rgb="FF000000"/>
      <name val="Times New Roman"/>
      <family val="1"/>
    </font>
    <font>
      <b/>
      <sz val="8.5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i/>
      <sz val="11"/>
      <color theme="1"/>
      <name val="Calibri"/>
      <family val="2"/>
    </font>
    <font>
      <sz val="9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u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dashDotDot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34998626667073579"/>
      </right>
      <top/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 tint="-0.34998626667073579"/>
      </left>
      <right style="thin">
        <color theme="0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3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0" fontId="4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1" fontId="0" fillId="0" borderId="0" xfId="0" applyNumberForma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3" fontId="7" fillId="0" borderId="0" xfId="0" applyNumberFormat="1" applyFont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3" fillId="0" borderId="0" xfId="0" applyFont="1" applyAlignment="1">
      <alignment vertical="center"/>
    </xf>
    <xf numFmtId="21" fontId="0" fillId="0" borderId="0" xfId="0" quotePrefix="1" applyNumberForma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0" xfId="0" applyFont="1"/>
    <xf numFmtId="0" fontId="17" fillId="0" borderId="0" xfId="0" applyFont="1"/>
    <xf numFmtId="49" fontId="0" fillId="0" borderId="0" xfId="0" applyNumberFormat="1"/>
    <xf numFmtId="0" fontId="6" fillId="0" borderId="0" xfId="0" applyFont="1" applyAlignment="1">
      <alignment horizontal="center"/>
    </xf>
    <xf numFmtId="49" fontId="6" fillId="0" borderId="0" xfId="0" applyNumberFormat="1" applyFont="1"/>
    <xf numFmtId="0" fontId="1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/>
    <xf numFmtId="49" fontId="6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12" xfId="0" applyFont="1" applyBorder="1"/>
    <xf numFmtId="0" fontId="0" fillId="0" borderId="0" xfId="0" quotePrefix="1" applyAlignment="1">
      <alignment horizontal="center"/>
    </xf>
    <xf numFmtId="0" fontId="13" fillId="0" borderId="0" xfId="0" applyFont="1" applyAlignment="1">
      <alignment horizontal="center"/>
    </xf>
    <xf numFmtId="49" fontId="0" fillId="0" borderId="0" xfId="0" quotePrefix="1" applyNumberFormat="1" applyAlignment="1">
      <alignment horizontal="center"/>
    </xf>
    <xf numFmtId="9" fontId="13" fillId="0" borderId="0" xfId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 textRotation="90"/>
    </xf>
    <xf numFmtId="2" fontId="4" fillId="0" borderId="2" xfId="0" applyNumberFormat="1" applyFont="1" applyBorder="1" applyAlignment="1">
      <alignment horizontal="center"/>
    </xf>
    <xf numFmtId="0" fontId="4" fillId="0" borderId="7" xfId="0" applyFont="1" applyBorder="1" applyAlignment="1">
      <alignment vertical="center" textRotation="90"/>
    </xf>
    <xf numFmtId="2" fontId="4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quotePrefix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" fontId="4" fillId="0" borderId="2" xfId="0" quotePrefix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0" fontId="3" fillId="0" borderId="10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10" fontId="4" fillId="0" borderId="3" xfId="0" quotePrefix="1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1" xfId="0" quotePrefix="1" applyNumberFormat="1" applyFont="1" applyBorder="1" applyAlignment="1">
      <alignment horizontal="center" vertical="center"/>
    </xf>
    <xf numFmtId="9" fontId="4" fillId="0" borderId="9" xfId="0" quotePrefix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26" fillId="0" borderId="2" xfId="0" applyFont="1" applyBorder="1" applyAlignment="1">
      <alignment vertical="center" textRotation="90"/>
    </xf>
    <xf numFmtId="0" fontId="26" fillId="0" borderId="2" xfId="0" applyFont="1" applyBorder="1" applyAlignment="1">
      <alignment horizontal="center"/>
    </xf>
    <xf numFmtId="0" fontId="26" fillId="0" borderId="0" xfId="0" applyFont="1"/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39" xfId="0" applyFont="1" applyBorder="1" applyAlignment="1">
      <alignment vertical="center" wrapText="1"/>
    </xf>
    <xf numFmtId="1" fontId="4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3" borderId="25" xfId="0" applyFill="1" applyBorder="1"/>
    <xf numFmtId="164" fontId="0" fillId="3" borderId="25" xfId="0" applyNumberForma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4" borderId="25" xfId="0" applyNumberFormat="1" applyFont="1" applyFill="1" applyBorder="1" applyAlignment="1">
      <alignment horizontal="center"/>
    </xf>
    <xf numFmtId="0" fontId="0" fillId="3" borderId="25" xfId="0" applyNumberFormat="1" applyFill="1" applyBorder="1" applyAlignment="1">
      <alignment horizontal="center"/>
    </xf>
    <xf numFmtId="0" fontId="0" fillId="4" borderId="25" xfId="0" applyNumberFormat="1" applyFont="1" applyFill="1" applyBorder="1" applyAlignment="1">
      <alignment horizontal="left"/>
    </xf>
    <xf numFmtId="0" fontId="1" fillId="3" borderId="25" xfId="0" applyFont="1" applyFill="1" applyBorder="1"/>
    <xf numFmtId="164" fontId="1" fillId="3" borderId="25" xfId="0" applyNumberFormat="1" applyFont="1" applyFill="1" applyBorder="1" applyAlignment="1">
      <alignment horizontal="center"/>
    </xf>
    <xf numFmtId="0" fontId="0" fillId="3" borderId="25" xfId="0" applyNumberFormat="1" applyFont="1" applyFill="1" applyBorder="1" applyAlignment="1">
      <alignment horizontal="center"/>
    </xf>
    <xf numFmtId="0" fontId="0" fillId="3" borderId="25" xfId="0" applyNumberFormat="1" applyFont="1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6" fillId="3" borderId="25" xfId="0" applyFont="1" applyFill="1" applyBorder="1"/>
    <xf numFmtId="164" fontId="6" fillId="3" borderId="25" xfId="0" applyNumberFormat="1" applyFont="1" applyFill="1" applyBorder="1" applyAlignment="1">
      <alignment horizontal="center"/>
    </xf>
    <xf numFmtId="0" fontId="6" fillId="3" borderId="25" xfId="0" applyNumberFormat="1" applyFont="1" applyFill="1" applyBorder="1" applyAlignment="1">
      <alignment horizontal="center"/>
    </xf>
    <xf numFmtId="0" fontId="6" fillId="3" borderId="25" xfId="0" applyNumberFormat="1" applyFont="1" applyFill="1" applyBorder="1" applyAlignment="1">
      <alignment horizontal="left"/>
    </xf>
    <xf numFmtId="21" fontId="0" fillId="3" borderId="25" xfId="0" applyNumberFormat="1" applyFill="1" applyBorder="1" applyAlignment="1">
      <alignment horizontal="center"/>
    </xf>
    <xf numFmtId="0" fontId="0" fillId="3" borderId="25" xfId="0" applyNumberFormat="1" applyFill="1" applyBorder="1"/>
    <xf numFmtId="0" fontId="28" fillId="3" borderId="25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25" xfId="0" applyNumberFormat="1" applyFont="1" applyFill="1" applyBorder="1" applyAlignment="1">
      <alignment horizontal="center"/>
    </xf>
    <xf numFmtId="0" fontId="28" fillId="3" borderId="25" xfId="0" applyNumberFormat="1" applyFont="1" applyFill="1" applyBorder="1"/>
    <xf numFmtId="164" fontId="28" fillId="3" borderId="25" xfId="0" applyNumberFormat="1" applyFont="1" applyFill="1" applyBorder="1" applyAlignment="1">
      <alignment horizontal="center"/>
    </xf>
    <xf numFmtId="0" fontId="28" fillId="3" borderId="25" xfId="0" applyFont="1" applyFill="1" applyBorder="1" applyAlignment="1">
      <alignment horizontal="left"/>
    </xf>
    <xf numFmtId="0" fontId="0" fillId="3" borderId="25" xfId="0" applyNumberFormat="1" applyFill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19" fillId="0" borderId="1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40"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4_GH x-table" connectionId="6" xr16:uid="{00000000-0016-0000-0500-000000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1_GH sequence" connectionId="1" xr16:uid="{00000000-0016-0000-0B00-000007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P_GH sequence a_2" connectionId="9" xr16:uid="{00000000-0016-0000-0C00-00000A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P_GH sequence a_3" connectionId="8" xr16:uid="{00000000-0016-0000-0C00-000009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P_GH sequence a" connectionId="7" xr16:uid="{00000000-0016-0000-0C00-00000B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5" xr16:uid="{004C1118-DF5D-4135-9244-D7351A9467E9}" autoFormatId="16" applyNumberFormats="0" applyBorderFormats="0" applyFontFormats="0" applyPatternFormats="0" applyAlignmentFormats="0" applyWidthHeightFormats="0">
  <queryTableRefresh nextId="19">
    <queryTableFields count="6">
      <queryTableField id="2" name="Column2" tableColumnId="2"/>
      <queryTableField id="15" dataBound="0" tableColumnId="15"/>
      <queryTableField id="18" dataBound="0" tableColumnId="18"/>
      <queryTableField id="17" dataBound="0" tableColumnId="17"/>
      <queryTableField id="16" dataBound="0" tableColumnId="16"/>
      <queryTableField id="10" name="Column10" tableColumnId="10"/>
    </queryTableFields>
    <queryTableDeletedFields count="12">
      <deletedField name="Column1"/>
      <deletedField name="Column3"/>
      <deletedField name="Column9"/>
      <deletedField name="Column11"/>
      <deletedField name="Column12"/>
      <deletedField name="Column13"/>
      <deletedField name="Column14"/>
      <deletedField name="Column4"/>
      <deletedField name="Column5"/>
      <deletedField name="Column6"/>
      <deletedField name="Column7"/>
      <deletedField name="Column8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P_GH x-table_1" connectionId="10" xr16:uid="{00000000-0016-0000-0500-000004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2_GH x-table" connectionId="4" xr16:uid="{00000000-0016-0000-0500-000003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P_GH x-table_3" connectionId="11" xr16:uid="{00000000-0016-0000-0500-000002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3_GH x-table" connectionId="5" xr16:uid="{00000000-0016-0000-0500-000001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1_GH x-table" connectionId="2" xr16:uid="{00000000-0016-0000-0500-000005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A4CE3ED4-4861-4BE1-870E-CC85BA3A75A4}" autoFormatId="16" applyNumberFormats="0" applyBorderFormats="0" applyFontFormats="0" applyPatternFormats="0" applyAlignmentFormats="0" applyWidthHeightFormats="0">
  <queryTableRefresh nextId="24">
    <queryTableFields count="14">
      <queryTableField id="2" name="Column2" tableColumnId="2"/>
      <queryTableField id="23" dataBound="0" tableColumnId="11"/>
      <queryTableField id="22" dataBound="0" tableColumnId="10"/>
      <queryTableField id="21" dataBound="0" tableColumnId="9"/>
      <queryTableField id="20" dataBound="0" tableColumnId="7"/>
      <queryTableField id="19" dataBound="0" tableColumnId="1"/>
      <queryTableField id="3" dataBound="0" tableColumnId="3"/>
      <queryTableField id="17" dataBound="0" tableColumnId="17"/>
      <queryTableField id="16" dataBound="0" tableColumnId="16"/>
      <queryTableField id="15" dataBound="0" tableColumnId="15"/>
      <queryTableField id="18" dataBound="0" tableColumnId="18"/>
      <queryTableField id="4" name="Column4" tableColumnId="4"/>
      <queryTableField id="5" name="Column5" tableColumnId="5"/>
      <queryTableField id="8" name="Column8" tableColumnId="8"/>
    </queryTableFields>
    <queryTableDeletedFields count="10">
      <deletedField name="Column1"/>
      <deletedField name="Column12"/>
      <deletedField name="Column3"/>
      <deletedField name="Column9"/>
      <deletedField name="Column11"/>
      <deletedField name="Column7"/>
      <deletedField name="Column10"/>
      <deletedField name="Column13"/>
      <deletedField name="Column14"/>
      <deletedField name="Column6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2" xr16:uid="{27AFFCF0-69E3-442A-B684-53B2AC212B4E}" autoFormatId="16" applyNumberFormats="0" applyBorderFormats="0" applyFontFormats="0" applyPatternFormats="0" applyAlignmentFormats="0" applyWidthHeightFormats="0">
  <queryTableRefresh nextId="25">
    <queryTableFields count="14">
      <queryTableField id="2" name="Column2" tableColumnId="2"/>
      <queryTableField id="24" dataBound="0" tableColumnId="24"/>
      <queryTableField id="23" dataBound="0" tableColumnId="23"/>
      <queryTableField id="22" dataBound="0" tableColumnId="22"/>
      <queryTableField id="21" dataBound="0" tableColumnId="21"/>
      <queryTableField id="20" dataBound="0" tableColumnId="20"/>
      <queryTableField id="18" dataBound="0" tableColumnId="18"/>
      <queryTableField id="17" dataBound="0" tableColumnId="17"/>
      <queryTableField id="16" dataBound="0" tableColumnId="16"/>
      <queryTableField id="15" dataBound="0" tableColumnId="15"/>
      <queryTableField id="19" dataBound="0" tableColumnId="19"/>
      <queryTableField id="4" name="Column4" tableColumnId="4"/>
      <queryTableField id="5" name="Column5" tableColumnId="5"/>
      <queryTableField id="8" name="Column8" tableColumnId="8"/>
    </queryTableFields>
    <queryTableDeletedFields count="10">
      <deletedField name="Column1"/>
      <deletedField name="Column3"/>
      <deletedField name="Column12"/>
      <deletedField name="Column9"/>
      <deletedField name="Column7"/>
      <deletedField name="Column10"/>
      <deletedField name="Column11"/>
      <deletedField name="Column13"/>
      <deletedField name="Column14"/>
      <deletedField name="Column6"/>
    </queryTableDeleted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.2_GH sequence" connectionId="3" xr16:uid="{00000000-0016-0000-0A00-000006000000}" autoFormatId="16" applyNumberFormats="0" applyBorderFormats="0" applyFontFormats="0" applyPatternFormats="0" applyAlignmentFormats="0" applyWidthHeightFormats="0"/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8A26C2-090D-4A01-8EDE-15FEB5D58F9C}" name="TCEC_Season_13___Division_4_Schedule__2" displayName="TCEC_Season_13___Division_4_Schedule__2" ref="A1:N123" tableType="queryTable" totalsRowShown="0" headerRowDxfId="39" dataDxfId="38">
  <autoFilter ref="A1:N123" xr:uid="{E1B1EE2C-CB9A-484D-82C6-6F59EB5132B1}"/>
  <tableColumns count="14">
    <tableColumn id="2" xr3:uid="{8F06026D-5D24-426B-84F8-DFBA035D5FD5}" uniqueName="2" name="Column2" queryTableFieldId="2" dataDxfId="37"/>
    <tableColumn id="11" xr3:uid="{F664D360-0433-4C9D-9F9E-61D9D042B230}" uniqueName="11" name="Column25" queryTableFieldId="23" dataDxfId="36"/>
    <tableColumn id="10" xr3:uid="{C059A578-539F-4E54-80BA-46D4FC6FFB61}" uniqueName="10" name="Column24" queryTableFieldId="22" dataDxfId="35"/>
    <tableColumn id="9" xr3:uid="{60974889-06B4-4FE8-A247-2305BC02DEA3}" uniqueName="9" name="Column23" queryTableFieldId="21" dataDxfId="34"/>
    <tableColumn id="7" xr3:uid="{B3F44DF6-5D18-4176-8E3C-4CBD79B3B7AD}" uniqueName="7" name="Column22" queryTableFieldId="20" dataDxfId="33"/>
    <tableColumn id="1" xr3:uid="{DBCB942D-200E-4F74-8218-F605D47D1AF6}" uniqueName="1" name="Column3" queryTableFieldId="19" dataDxfId="32"/>
    <tableColumn id="3" xr3:uid="{586AA096-28A2-49AC-81FC-5BF30B659235}" uniqueName="3" name="Column1" queryTableFieldId="3" dataDxfId="31"/>
    <tableColumn id="17" xr3:uid="{DBDE67D7-4681-4614-8EAA-251A70F95884}" uniqueName="17" name="Column16" queryTableFieldId="17" dataDxfId="30"/>
    <tableColumn id="16" xr3:uid="{2D8D872E-619E-4EEC-BCCB-F7007BB23C1E}" uniqueName="16" name="Column15" queryTableFieldId="16" dataDxfId="29"/>
    <tableColumn id="15" xr3:uid="{18B2EE53-2DA6-47C8-A122-AE3887098BEC}" uniqueName="15" name="Column12" queryTableFieldId="15" dataDxfId="28"/>
    <tableColumn id="18" xr3:uid="{32FDBE08-7410-48B8-A2AD-7F67125327D4}" uniqueName="18" name="Column122" queryTableFieldId="18" dataDxfId="27"/>
    <tableColumn id="4" xr3:uid="{B4240BF9-FD10-457D-85D1-85DE04596891}" uniqueName="4" name="Column4" queryTableFieldId="4" dataDxfId="26"/>
    <tableColumn id="5" xr3:uid="{B53AFE8E-7B12-48F0-ACF8-CD220D30D9AE}" uniqueName="5" name="Column5" queryTableFieldId="5" dataDxfId="25"/>
    <tableColumn id="8" xr3:uid="{6E4A7BCE-4277-471D-983E-B0F3A5AA6F72}" uniqueName="8" name="Column8" queryTableFieldId="8" dataDxfId="2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87F195-3C1A-47D2-B30D-ACACB73692F6}" name="TCEC_Season_13___Division_3_Schedule" displayName="TCEC_Season_13___Division_3_Schedule" ref="A1:N123" tableType="queryTable" totalsRowShown="0" headerRowDxfId="23" dataDxfId="22">
  <autoFilter ref="A1:N123" xr:uid="{2C7BB777-4DE8-4814-9A6A-D973D82A87DB}"/>
  <tableColumns count="14">
    <tableColumn id="2" xr3:uid="{5390C723-38FA-4BEA-9143-C790BF2442B6}" uniqueName="2" name="Column2" queryTableFieldId="2" dataDxfId="21"/>
    <tableColumn id="24" xr3:uid="{76769CF5-DF82-40FE-9C49-2C7D2302518C}" uniqueName="24" name="Column29" queryTableFieldId="24" dataDxfId="20"/>
    <tableColumn id="23" xr3:uid="{C7F7D19F-0218-42D3-9FFA-0BC697D06E26}" uniqueName="23" name="Column28" queryTableFieldId="23" dataDxfId="19"/>
    <tableColumn id="22" xr3:uid="{600A7FE4-9EDE-4D6F-A326-3AFFC97E56E2}" uniqueName="22" name="Column27" queryTableFieldId="22" dataDxfId="18"/>
    <tableColumn id="21" xr3:uid="{48A5013A-66D7-4402-BFE8-71E7BD339910}" uniqueName="21" name="Column26" queryTableFieldId="21" dataDxfId="17"/>
    <tableColumn id="20" xr3:uid="{B42C6D88-E230-468C-B5F1-3BBE87A8E4AC}" uniqueName="20" name="Column3" queryTableFieldId="20" dataDxfId="16"/>
    <tableColumn id="18" xr3:uid="{EB9C1AD0-337F-422D-A628-CB74F609D45C}" uniqueName="18" name="Column25" queryTableFieldId="18" dataDxfId="15"/>
    <tableColumn id="17" xr3:uid="{CD162419-8810-4890-A349-329A5DD67491}" uniqueName="17" name="Column24" queryTableFieldId="17" dataDxfId="14"/>
    <tableColumn id="16" xr3:uid="{D15376D6-0402-4507-A0F3-329828A8BADF}" uniqueName="16" name="Column23" queryTableFieldId="16" dataDxfId="13"/>
    <tableColumn id="15" xr3:uid="{E938C73C-D6DB-4CF4-B648-3D3069EC7CE7}" uniqueName="15" name="Column22" queryTableFieldId="15" dataDxfId="12"/>
    <tableColumn id="19" xr3:uid="{3677AAA6-0B0A-4BE0-BB70-36B61D6F4DC2}" uniqueName="19" name="Column222" queryTableFieldId="19" dataDxfId="11"/>
    <tableColumn id="4" xr3:uid="{EEE8CD20-2ECF-435E-8738-BE84B15A6639}" uniqueName="4" name="Column4" queryTableFieldId="4" dataDxfId="10"/>
    <tableColumn id="5" xr3:uid="{150029A1-33F5-4751-9951-7A7418F09630}" uniqueName="5" name="Column5" queryTableFieldId="5" dataDxfId="9"/>
    <tableColumn id="8" xr3:uid="{CB73AAAF-7644-48B9-8F0F-58E73B551ED8}" uniqueName="8" name="Column8" queryTableFieldId="8" dataDxfId="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52995E-602C-464C-AE60-A636915D4B30}" name="TCEC_Season_13___Superfinal_Schedule" displayName="TCEC_Season_13___Superfinal_Schedule" ref="E1:J111" tableType="queryTable" totalsRowShown="0" headerRowDxfId="7" dataDxfId="6">
  <autoFilter ref="E1:J111" xr:uid="{5A53BD2D-C2AB-4547-AFE0-958CD401FC4C}"/>
  <tableColumns count="6">
    <tableColumn id="2" xr3:uid="{0B8FAD88-CC24-446A-B932-73119B82BC22}" uniqueName="2" name="Column2" queryTableFieldId="2" dataDxfId="5"/>
    <tableColumn id="15" xr3:uid="{509120AD-5EAE-4CF2-8120-D5AF76D3CB4E}" uniqueName="15" name="Column3" queryTableFieldId="15" dataDxfId="4"/>
    <tableColumn id="18" xr3:uid="{7CDF4AC1-17C8-4912-AC93-395B6D72E691}" uniqueName="18" name="Column34" queryTableFieldId="18" dataDxfId="3"/>
    <tableColumn id="17" xr3:uid="{59BC7EF8-ACC8-4BDF-AFAA-E4586B4BC135}" uniqueName="17" name="Column33" queryTableFieldId="17" dataDxfId="2"/>
    <tableColumn id="16" xr3:uid="{8A4523A3-8B9D-4955-A526-FA7E47CF4E04}" uniqueName="16" name="Column32" queryTableFieldId="16" dataDxfId="1"/>
    <tableColumn id="10" xr3:uid="{197E2957-866A-4393-8883-6087F41DA50F}" uniqueName="10" name="Column10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2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9.bin"/><Relationship Id="rId4" Type="http://schemas.openxmlformats.org/officeDocument/2006/relationships/queryTable" Target="../queryTables/queryTable1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="130" zoomScaleNormal="130" workbookViewId="0">
      <pane ySplit="10" topLeftCell="A11" activePane="bottomLeft" state="frozen"/>
      <selection pane="bottomLeft" activeCell="C13" sqref="C13"/>
    </sheetView>
  </sheetViews>
  <sheetFormatPr defaultRowHeight="15" x14ac:dyDescent="0.25"/>
  <cols>
    <col min="1" max="1" width="1.7109375" customWidth="1"/>
    <col min="2" max="2" width="3.7109375" style="14" customWidth="1"/>
    <col min="3" max="3" width="30.7109375" customWidth="1"/>
  </cols>
  <sheetData>
    <row r="1" spans="1:3" ht="18.75" x14ac:dyDescent="0.3">
      <c r="A1" s="1" t="s">
        <v>2212</v>
      </c>
    </row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hidden="1" x14ac:dyDescent="0.25"/>
    <row r="9" spans="1:3" s="137" customFormat="1" ht="15.75" x14ac:dyDescent="0.25">
      <c r="B9" s="248" t="s">
        <v>0</v>
      </c>
      <c r="C9" s="249" t="s">
        <v>9</v>
      </c>
    </row>
    <row r="11" spans="1:3" x14ac:dyDescent="0.25">
      <c r="B11" s="14">
        <v>0</v>
      </c>
      <c r="C11" t="s">
        <v>2213</v>
      </c>
    </row>
    <row r="12" spans="1:3" x14ac:dyDescent="0.25">
      <c r="B12" s="14">
        <f>B10+1</f>
        <v>1</v>
      </c>
      <c r="C12" t="s">
        <v>2214</v>
      </c>
    </row>
    <row r="13" spans="1:3" x14ac:dyDescent="0.25">
      <c r="B13" s="14">
        <v>2</v>
      </c>
      <c r="C13" t="s">
        <v>2216</v>
      </c>
    </row>
    <row r="14" spans="1:3" x14ac:dyDescent="0.25">
      <c r="B14" s="14">
        <v>3</v>
      </c>
      <c r="C14" t="s">
        <v>2217</v>
      </c>
    </row>
    <row r="15" spans="1:3" x14ac:dyDescent="0.25">
      <c r="B15" s="14">
        <v>4</v>
      </c>
      <c r="C15" t="s">
        <v>2218</v>
      </c>
    </row>
    <row r="16" spans="1:3" x14ac:dyDescent="0.25">
      <c r="B16" s="14">
        <v>5</v>
      </c>
      <c r="C16" t="s">
        <v>2396</v>
      </c>
    </row>
    <row r="17" spans="2:3" x14ac:dyDescent="0.25">
      <c r="B17" s="14">
        <v>6</v>
      </c>
      <c r="C17" t="s">
        <v>2570</v>
      </c>
    </row>
    <row r="18" spans="2:3" x14ac:dyDescent="0.25">
      <c r="B18" s="14">
        <v>7</v>
      </c>
      <c r="C18" t="s">
        <v>2577</v>
      </c>
    </row>
    <row r="19" spans="2:3" x14ac:dyDescent="0.25">
      <c r="B19" s="14">
        <v>8</v>
      </c>
      <c r="C19" t="s">
        <v>2578</v>
      </c>
    </row>
    <row r="20" spans="2:3" x14ac:dyDescent="0.25">
      <c r="B20" s="14">
        <v>9</v>
      </c>
      <c r="C20" t="s">
        <v>2579</v>
      </c>
    </row>
    <row r="21" spans="2:3" x14ac:dyDescent="0.25">
      <c r="B21" s="14">
        <v>10</v>
      </c>
      <c r="C21" t="s">
        <v>2743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9"/>
  <sheetViews>
    <sheetView zoomScale="106" zoomScaleNormal="106" workbookViewId="0">
      <pane ySplit="4" topLeftCell="A5" activePane="bottomLeft" state="frozen"/>
      <selection pane="bottomLeft" activeCell="C11" sqref="C11"/>
    </sheetView>
  </sheetViews>
  <sheetFormatPr defaultRowHeight="15" x14ac:dyDescent="0.25"/>
  <cols>
    <col min="1" max="1" width="1.7109375" customWidth="1"/>
    <col min="2" max="2" width="4.140625" style="14" bestFit="1" customWidth="1"/>
    <col min="3" max="3" width="18.7109375" style="14" customWidth="1"/>
    <col min="4" max="4" width="7.42578125" style="14" customWidth="1"/>
    <col min="5" max="5" width="16.28515625" style="14" bestFit="1" customWidth="1"/>
    <col min="6" max="6" width="16.140625" style="14" customWidth="1"/>
    <col min="7" max="7" width="5.7109375" style="179" customWidth="1"/>
    <col min="8" max="8" width="8.42578125" style="14" customWidth="1"/>
    <col min="9" max="9" width="7.7109375" style="14" customWidth="1"/>
    <col min="10" max="10" width="8.42578125" style="14" customWidth="1"/>
    <col min="11" max="11" width="10.7109375" style="14" customWidth="1"/>
    <col min="12" max="12" width="8.7109375" style="14" customWidth="1"/>
    <col min="13" max="13" width="4.7109375" style="14" customWidth="1"/>
    <col min="14" max="14" width="70.42578125" customWidth="1"/>
    <col min="15" max="15" width="57" customWidth="1"/>
    <col min="16" max="17" width="5.7109375" style="14" customWidth="1"/>
  </cols>
  <sheetData>
    <row r="1" spans="1:18" ht="21" x14ac:dyDescent="0.35">
      <c r="A1" s="138" t="s">
        <v>2576</v>
      </c>
    </row>
    <row r="4" spans="1:18" s="137" customFormat="1" x14ac:dyDescent="0.25">
      <c r="B4" s="140" t="s">
        <v>240</v>
      </c>
      <c r="C4" s="145" t="s">
        <v>2</v>
      </c>
      <c r="D4" s="140"/>
      <c r="E4" s="145" t="s">
        <v>3</v>
      </c>
      <c r="F4" s="145" t="s">
        <v>194</v>
      </c>
      <c r="G4" s="177" t="s">
        <v>241</v>
      </c>
      <c r="H4" s="145" t="s">
        <v>242</v>
      </c>
      <c r="I4" s="145" t="s">
        <v>243</v>
      </c>
      <c r="J4" s="145" t="s">
        <v>222</v>
      </c>
      <c r="K4" s="140"/>
      <c r="L4" s="145" t="s">
        <v>195</v>
      </c>
      <c r="M4" s="145" t="s">
        <v>12</v>
      </c>
      <c r="N4" s="141" t="s">
        <v>244</v>
      </c>
      <c r="O4" s="141" t="s">
        <v>13</v>
      </c>
      <c r="P4" s="328" t="s">
        <v>1625</v>
      </c>
      <c r="Q4" s="328"/>
      <c r="R4" s="137" t="s">
        <v>4</v>
      </c>
    </row>
    <row r="5" spans="1:18" x14ac:dyDescent="0.25">
      <c r="B5" s="14">
        <v>1</v>
      </c>
      <c r="C5" s="143" t="s">
        <v>1049</v>
      </c>
      <c r="D5" s="143" t="s">
        <v>202</v>
      </c>
      <c r="E5" s="143" t="s">
        <v>1050</v>
      </c>
      <c r="F5" s="143" t="s">
        <v>334</v>
      </c>
      <c r="G5" s="14">
        <v>74</v>
      </c>
      <c r="H5" s="143" t="s">
        <v>653</v>
      </c>
      <c r="I5" s="143" t="s">
        <v>597</v>
      </c>
      <c r="J5" s="143" t="s">
        <v>1051</v>
      </c>
      <c r="K5" s="143" t="s">
        <v>1052</v>
      </c>
      <c r="L5" s="143" t="s">
        <v>1053</v>
      </c>
      <c r="M5" s="143" t="s">
        <v>1054</v>
      </c>
      <c r="N5" s="139" t="s">
        <v>1055</v>
      </c>
      <c r="O5" s="139" t="s">
        <v>1056</v>
      </c>
    </row>
    <row r="6" spans="1:18" x14ac:dyDescent="0.25">
      <c r="B6" s="14">
        <v>2</v>
      </c>
      <c r="C6" s="143" t="s">
        <v>1057</v>
      </c>
      <c r="D6" s="143" t="s">
        <v>7</v>
      </c>
      <c r="E6" s="143" t="s">
        <v>1058</v>
      </c>
      <c r="F6" s="143" t="s">
        <v>330</v>
      </c>
      <c r="G6" s="14">
        <v>47</v>
      </c>
      <c r="H6" s="143" t="s">
        <v>1059</v>
      </c>
      <c r="I6" s="143" t="s">
        <v>1060</v>
      </c>
      <c r="J6" s="143" t="s">
        <v>1061</v>
      </c>
      <c r="K6" s="143" t="s">
        <v>1052</v>
      </c>
      <c r="L6" s="143" t="s">
        <v>1062</v>
      </c>
      <c r="M6" s="143" t="s">
        <v>1063</v>
      </c>
      <c r="N6" s="139" t="s">
        <v>1064</v>
      </c>
      <c r="O6" s="139" t="s">
        <v>1065</v>
      </c>
    </row>
    <row r="7" spans="1:18" x14ac:dyDescent="0.25">
      <c r="B7" s="14">
        <v>3</v>
      </c>
      <c r="C7" s="143" t="s">
        <v>588</v>
      </c>
      <c r="D7" s="143" t="s">
        <v>202</v>
      </c>
      <c r="E7" s="143" t="s">
        <v>1066</v>
      </c>
      <c r="F7" s="143" t="s">
        <v>326</v>
      </c>
      <c r="G7" s="14">
        <v>48</v>
      </c>
      <c r="H7" s="143" t="s">
        <v>597</v>
      </c>
      <c r="I7" s="143" t="s">
        <v>1067</v>
      </c>
      <c r="J7" s="143" t="s">
        <v>1068</v>
      </c>
      <c r="K7" s="143" t="s">
        <v>1069</v>
      </c>
      <c r="L7" s="143" t="s">
        <v>1070</v>
      </c>
      <c r="M7" s="143" t="s">
        <v>1071</v>
      </c>
      <c r="N7" s="139" t="s">
        <v>1072</v>
      </c>
      <c r="O7" s="139" t="s">
        <v>1073</v>
      </c>
    </row>
    <row r="8" spans="1:18" x14ac:dyDescent="0.25">
      <c r="B8" s="14">
        <v>4</v>
      </c>
      <c r="C8" s="143" t="s">
        <v>1074</v>
      </c>
      <c r="D8" s="143" t="s">
        <v>7</v>
      </c>
      <c r="E8" s="143" t="s">
        <v>1075</v>
      </c>
      <c r="F8" s="143" t="s">
        <v>330</v>
      </c>
      <c r="G8" s="14">
        <v>66</v>
      </c>
      <c r="H8" s="143" t="s">
        <v>1076</v>
      </c>
      <c r="I8" s="143" t="s">
        <v>608</v>
      </c>
      <c r="J8" s="143" t="s">
        <v>1077</v>
      </c>
      <c r="K8" s="143" t="s">
        <v>1069</v>
      </c>
      <c r="L8" s="143" t="s">
        <v>1078</v>
      </c>
      <c r="M8" s="143" t="s">
        <v>887</v>
      </c>
      <c r="N8" s="139" t="s">
        <v>1079</v>
      </c>
      <c r="O8" s="139" t="s">
        <v>889</v>
      </c>
    </row>
    <row r="9" spans="1:18" x14ac:dyDescent="0.25">
      <c r="B9" s="14">
        <v>5</v>
      </c>
      <c r="C9" s="143" t="s">
        <v>1050</v>
      </c>
      <c r="D9" s="143" t="s">
        <v>8</v>
      </c>
      <c r="E9" s="143" t="s">
        <v>1075</v>
      </c>
      <c r="F9" s="143" t="s">
        <v>330</v>
      </c>
      <c r="G9" s="14">
        <v>74</v>
      </c>
      <c r="H9" s="143" t="s">
        <v>1080</v>
      </c>
      <c r="I9" s="143" t="s">
        <v>1081</v>
      </c>
      <c r="J9" s="143" t="s">
        <v>1082</v>
      </c>
      <c r="K9" s="143" t="s">
        <v>1069</v>
      </c>
      <c r="L9" s="143" t="s">
        <v>1083</v>
      </c>
      <c r="M9" s="143" t="s">
        <v>1084</v>
      </c>
      <c r="N9" s="139" t="s">
        <v>1085</v>
      </c>
      <c r="O9" s="139" t="s">
        <v>1086</v>
      </c>
    </row>
    <row r="10" spans="1:18" x14ac:dyDescent="0.25">
      <c r="B10" s="14">
        <v>6</v>
      </c>
      <c r="C10" s="143" t="s">
        <v>1066</v>
      </c>
      <c r="D10" s="143" t="s">
        <v>202</v>
      </c>
      <c r="E10" s="143" t="s">
        <v>1074</v>
      </c>
      <c r="F10" s="143" t="s">
        <v>334</v>
      </c>
      <c r="G10" s="14">
        <v>60</v>
      </c>
      <c r="H10" s="143" t="s">
        <v>637</v>
      </c>
      <c r="I10" s="143" t="s">
        <v>597</v>
      </c>
      <c r="J10" s="143" t="s">
        <v>1087</v>
      </c>
      <c r="K10" s="143" t="s">
        <v>1069</v>
      </c>
      <c r="L10" s="143" t="s">
        <v>1088</v>
      </c>
      <c r="M10" s="143" t="s">
        <v>1089</v>
      </c>
      <c r="N10" s="139" t="s">
        <v>1090</v>
      </c>
      <c r="O10" s="139" t="s">
        <v>1091</v>
      </c>
    </row>
    <row r="11" spans="1:18" x14ac:dyDescent="0.25">
      <c r="B11" s="14">
        <v>7</v>
      </c>
      <c r="C11" s="143" t="s">
        <v>1058</v>
      </c>
      <c r="D11" s="143" t="s">
        <v>7</v>
      </c>
      <c r="E11" s="143" t="s">
        <v>588</v>
      </c>
      <c r="F11" s="143" t="s">
        <v>330</v>
      </c>
      <c r="G11" s="14">
        <v>62</v>
      </c>
      <c r="H11" s="143" t="s">
        <v>1092</v>
      </c>
      <c r="I11" s="143" t="s">
        <v>1093</v>
      </c>
      <c r="J11" s="143" t="s">
        <v>1094</v>
      </c>
      <c r="K11" s="143" t="s">
        <v>1069</v>
      </c>
      <c r="L11" s="143" t="s">
        <v>1095</v>
      </c>
      <c r="M11" s="143" t="s">
        <v>19</v>
      </c>
      <c r="N11" s="139" t="s">
        <v>1096</v>
      </c>
      <c r="O11" s="139" t="s">
        <v>438</v>
      </c>
    </row>
    <row r="12" spans="1:18" x14ac:dyDescent="0.25">
      <c r="B12" s="14">
        <v>8</v>
      </c>
      <c r="C12" s="143" t="s">
        <v>1049</v>
      </c>
      <c r="D12" s="143" t="s">
        <v>7</v>
      </c>
      <c r="E12" s="143" t="s">
        <v>1057</v>
      </c>
      <c r="F12" s="143" t="s">
        <v>330</v>
      </c>
      <c r="G12" s="14">
        <v>66</v>
      </c>
      <c r="H12" s="143" t="s">
        <v>1097</v>
      </c>
      <c r="I12" s="143" t="s">
        <v>1098</v>
      </c>
      <c r="J12" s="143" t="s">
        <v>1099</v>
      </c>
      <c r="K12" s="143" t="s">
        <v>1069</v>
      </c>
      <c r="L12" s="143" t="s">
        <v>1100</v>
      </c>
      <c r="M12" s="143" t="s">
        <v>1101</v>
      </c>
      <c r="N12" s="139" t="s">
        <v>1102</v>
      </c>
      <c r="O12" s="139" t="s">
        <v>1103</v>
      </c>
    </row>
    <row r="13" spans="1:18" x14ac:dyDescent="0.25">
      <c r="B13" s="14">
        <v>9</v>
      </c>
      <c r="C13" s="143" t="s">
        <v>1057</v>
      </c>
      <c r="D13" s="143" t="s">
        <v>202</v>
      </c>
      <c r="E13" s="143" t="s">
        <v>1050</v>
      </c>
      <c r="F13" s="143" t="s">
        <v>334</v>
      </c>
      <c r="G13" s="14">
        <v>46</v>
      </c>
      <c r="H13" s="143" t="s">
        <v>597</v>
      </c>
      <c r="I13" s="143" t="s">
        <v>597</v>
      </c>
      <c r="J13" s="143" t="s">
        <v>1104</v>
      </c>
      <c r="K13" s="143" t="s">
        <v>1069</v>
      </c>
      <c r="L13" s="143" t="s">
        <v>1105</v>
      </c>
      <c r="M13" s="143" t="s">
        <v>820</v>
      </c>
      <c r="N13" s="139" t="s">
        <v>1106</v>
      </c>
      <c r="O13" s="139" t="s">
        <v>822</v>
      </c>
    </row>
    <row r="14" spans="1:18" x14ac:dyDescent="0.25">
      <c r="B14" s="14">
        <v>10</v>
      </c>
      <c r="C14" s="143" t="s">
        <v>588</v>
      </c>
      <c r="D14" s="143" t="s">
        <v>202</v>
      </c>
      <c r="E14" s="143" t="s">
        <v>1049</v>
      </c>
      <c r="F14" s="143" t="s">
        <v>326</v>
      </c>
      <c r="G14" s="14">
        <v>28</v>
      </c>
      <c r="H14" s="143" t="s">
        <v>597</v>
      </c>
      <c r="I14" s="143" t="s">
        <v>637</v>
      </c>
      <c r="J14" s="143" t="s">
        <v>1107</v>
      </c>
      <c r="K14" s="143" t="s">
        <v>1069</v>
      </c>
      <c r="L14" s="143" t="s">
        <v>1108</v>
      </c>
      <c r="M14" s="143" t="s">
        <v>1109</v>
      </c>
      <c r="N14" s="139" t="s">
        <v>1110</v>
      </c>
      <c r="O14" s="139" t="s">
        <v>1111</v>
      </c>
    </row>
    <row r="15" spans="1:18" x14ac:dyDescent="0.25">
      <c r="B15" s="14">
        <v>11</v>
      </c>
      <c r="C15" s="143" t="s">
        <v>1074</v>
      </c>
      <c r="D15" s="143" t="s">
        <v>202</v>
      </c>
      <c r="E15" s="143" t="s">
        <v>1058</v>
      </c>
      <c r="F15" s="143" t="s">
        <v>334</v>
      </c>
      <c r="G15" s="14">
        <v>71</v>
      </c>
      <c r="H15" s="143" t="s">
        <v>597</v>
      </c>
      <c r="I15" s="143" t="s">
        <v>597</v>
      </c>
      <c r="J15" s="143" t="s">
        <v>1112</v>
      </c>
      <c r="K15" s="143" t="s">
        <v>1069</v>
      </c>
      <c r="L15" s="143" t="s">
        <v>1113</v>
      </c>
      <c r="M15" s="143" t="s">
        <v>1114</v>
      </c>
      <c r="N15" s="139" t="s">
        <v>1115</v>
      </c>
      <c r="O15" s="139" t="s">
        <v>1116</v>
      </c>
    </row>
    <row r="16" spans="1:18" x14ac:dyDescent="0.25">
      <c r="B16" s="14">
        <v>12</v>
      </c>
      <c r="C16" s="143" t="s">
        <v>1075</v>
      </c>
      <c r="D16" s="143" t="s">
        <v>202</v>
      </c>
      <c r="E16" s="143" t="s">
        <v>1066</v>
      </c>
      <c r="F16" s="143" t="s">
        <v>334</v>
      </c>
      <c r="G16" s="14">
        <v>55</v>
      </c>
      <c r="H16" s="143" t="s">
        <v>597</v>
      </c>
      <c r="I16" s="143" t="s">
        <v>694</v>
      </c>
      <c r="J16" s="143" t="s">
        <v>1117</v>
      </c>
      <c r="K16" s="143" t="s">
        <v>1118</v>
      </c>
      <c r="L16" s="143" t="s">
        <v>1119</v>
      </c>
      <c r="M16" s="143" t="s">
        <v>1120</v>
      </c>
      <c r="N16" s="139" t="s">
        <v>1121</v>
      </c>
      <c r="O16" s="139" t="s">
        <v>1122</v>
      </c>
    </row>
    <row r="17" spans="2:17" x14ac:dyDescent="0.25">
      <c r="B17" s="14">
        <v>13</v>
      </c>
      <c r="C17" s="143" t="s">
        <v>1050</v>
      </c>
      <c r="D17" s="143" t="s">
        <v>202</v>
      </c>
      <c r="E17" s="143" t="s">
        <v>1066</v>
      </c>
      <c r="F17" s="143" t="s">
        <v>334</v>
      </c>
      <c r="G17" s="14">
        <v>55</v>
      </c>
      <c r="H17" s="143" t="s">
        <v>597</v>
      </c>
      <c r="I17" s="143" t="s">
        <v>1123</v>
      </c>
      <c r="J17" s="143" t="s">
        <v>1124</v>
      </c>
      <c r="K17" s="143" t="s">
        <v>1118</v>
      </c>
      <c r="L17" s="143" t="s">
        <v>1125</v>
      </c>
      <c r="M17" s="143" t="s">
        <v>1126</v>
      </c>
      <c r="N17" s="139" t="s">
        <v>1127</v>
      </c>
      <c r="O17" s="139" t="s">
        <v>1128</v>
      </c>
    </row>
    <row r="18" spans="2:17" x14ac:dyDescent="0.25">
      <c r="B18" s="14">
        <v>14</v>
      </c>
      <c r="C18" s="143" t="s">
        <v>1058</v>
      </c>
      <c r="D18" s="143" t="s">
        <v>8</v>
      </c>
      <c r="E18" s="143" t="s">
        <v>1075</v>
      </c>
      <c r="F18" s="143" t="s">
        <v>330</v>
      </c>
      <c r="G18" s="14">
        <v>126</v>
      </c>
      <c r="H18" s="143" t="s">
        <v>1129</v>
      </c>
      <c r="I18" s="143" t="s">
        <v>1130</v>
      </c>
      <c r="J18" s="143" t="s">
        <v>1131</v>
      </c>
      <c r="K18" s="143" t="s">
        <v>1118</v>
      </c>
      <c r="L18" s="143" t="s">
        <v>1132</v>
      </c>
      <c r="M18" s="143" t="s">
        <v>1133</v>
      </c>
      <c r="N18" s="139" t="s">
        <v>1134</v>
      </c>
      <c r="O18" s="139" t="s">
        <v>1626</v>
      </c>
    </row>
    <row r="19" spans="2:17" x14ac:dyDescent="0.25">
      <c r="B19" s="14">
        <v>15</v>
      </c>
      <c r="C19" s="143" t="s">
        <v>1049</v>
      </c>
      <c r="D19" s="143" t="s">
        <v>8</v>
      </c>
      <c r="E19" s="143" t="s">
        <v>1074</v>
      </c>
      <c r="F19" s="143" t="s">
        <v>330</v>
      </c>
      <c r="G19" s="14">
        <v>83</v>
      </c>
      <c r="H19" s="143" t="s">
        <v>1135</v>
      </c>
      <c r="I19" s="143" t="s">
        <v>1136</v>
      </c>
      <c r="J19" s="143" t="s">
        <v>1137</v>
      </c>
      <c r="K19" s="143" t="s">
        <v>1118</v>
      </c>
      <c r="L19" s="143" t="s">
        <v>1138</v>
      </c>
      <c r="M19" s="143" t="s">
        <v>743</v>
      </c>
      <c r="N19" s="139" t="s">
        <v>1139</v>
      </c>
      <c r="O19" s="139" t="s">
        <v>1140</v>
      </c>
    </row>
    <row r="20" spans="2:17" x14ac:dyDescent="0.25">
      <c r="B20" s="14">
        <v>16</v>
      </c>
      <c r="C20" s="143" t="s">
        <v>1057</v>
      </c>
      <c r="D20" s="143" t="s">
        <v>7</v>
      </c>
      <c r="E20" s="143" t="s">
        <v>588</v>
      </c>
      <c r="F20" s="143" t="s">
        <v>330</v>
      </c>
      <c r="G20" s="14">
        <v>65</v>
      </c>
      <c r="H20" s="143" t="s">
        <v>1141</v>
      </c>
      <c r="I20" s="143" t="s">
        <v>608</v>
      </c>
      <c r="J20" s="143" t="s">
        <v>1142</v>
      </c>
      <c r="K20" s="143" t="s">
        <v>1118</v>
      </c>
      <c r="L20" s="143" t="s">
        <v>1143</v>
      </c>
      <c r="M20" s="143" t="s">
        <v>643</v>
      </c>
      <c r="N20" s="139" t="s">
        <v>1144</v>
      </c>
      <c r="O20" s="139" t="s">
        <v>645</v>
      </c>
    </row>
    <row r="21" spans="2:17" x14ac:dyDescent="0.25">
      <c r="B21" s="14">
        <v>17</v>
      </c>
      <c r="C21" s="143" t="s">
        <v>588</v>
      </c>
      <c r="D21" s="143" t="s">
        <v>202</v>
      </c>
      <c r="E21" s="143" t="s">
        <v>1050</v>
      </c>
      <c r="F21" s="143" t="s">
        <v>334</v>
      </c>
      <c r="G21" s="14">
        <v>40</v>
      </c>
      <c r="H21" s="143" t="s">
        <v>597</v>
      </c>
      <c r="I21" s="143" t="s">
        <v>597</v>
      </c>
      <c r="J21" s="143" t="s">
        <v>1145</v>
      </c>
      <c r="K21" s="143" t="s">
        <v>1118</v>
      </c>
      <c r="L21" s="143" t="s">
        <v>1146</v>
      </c>
      <c r="M21" s="143" t="s">
        <v>809</v>
      </c>
      <c r="N21" s="139" t="s">
        <v>1147</v>
      </c>
      <c r="O21" s="139" t="s">
        <v>329</v>
      </c>
    </row>
    <row r="22" spans="2:17" x14ac:dyDescent="0.25">
      <c r="B22" s="14">
        <v>18</v>
      </c>
      <c r="C22" s="143" t="s">
        <v>1074</v>
      </c>
      <c r="D22" s="143" t="s">
        <v>7</v>
      </c>
      <c r="E22" s="143" t="s">
        <v>1057</v>
      </c>
      <c r="F22" s="143" t="s">
        <v>330</v>
      </c>
      <c r="G22" s="14">
        <v>77</v>
      </c>
      <c r="H22" s="143" t="s">
        <v>1148</v>
      </c>
      <c r="I22" s="143" t="s">
        <v>1149</v>
      </c>
      <c r="J22" s="143" t="s">
        <v>1150</v>
      </c>
      <c r="K22" s="143" t="s">
        <v>1118</v>
      </c>
      <c r="L22" s="143" t="s">
        <v>1151</v>
      </c>
      <c r="M22" s="143" t="s">
        <v>35</v>
      </c>
      <c r="N22" s="139" t="s">
        <v>1152</v>
      </c>
      <c r="O22" s="139" t="s">
        <v>1627</v>
      </c>
    </row>
    <row r="23" spans="2:17" x14ac:dyDescent="0.25">
      <c r="B23" s="14">
        <v>19</v>
      </c>
      <c r="C23" s="143" t="s">
        <v>1075</v>
      </c>
      <c r="D23" s="143" t="s">
        <v>202</v>
      </c>
      <c r="E23" s="143" t="s">
        <v>1049</v>
      </c>
      <c r="F23" s="143" t="s">
        <v>334</v>
      </c>
      <c r="G23" s="14">
        <v>60</v>
      </c>
      <c r="H23" s="143" t="s">
        <v>597</v>
      </c>
      <c r="I23" s="143" t="s">
        <v>637</v>
      </c>
      <c r="J23" s="143" t="s">
        <v>1153</v>
      </c>
      <c r="K23" s="143" t="s">
        <v>1118</v>
      </c>
      <c r="L23" s="143" t="s">
        <v>1154</v>
      </c>
      <c r="M23" s="143" t="s">
        <v>41</v>
      </c>
      <c r="N23" s="139" t="s">
        <v>1155</v>
      </c>
      <c r="O23" s="139" t="s">
        <v>1628</v>
      </c>
    </row>
    <row r="24" spans="2:17" x14ac:dyDescent="0.25">
      <c r="B24" s="14">
        <v>20</v>
      </c>
      <c r="C24" s="143" t="s">
        <v>1066</v>
      </c>
      <c r="D24" s="143" t="s">
        <v>202</v>
      </c>
      <c r="E24" s="143" t="s">
        <v>1058</v>
      </c>
      <c r="F24" s="143" t="s">
        <v>347</v>
      </c>
      <c r="G24" s="14">
        <v>62</v>
      </c>
      <c r="H24" s="143" t="s">
        <v>597</v>
      </c>
      <c r="I24" s="143" t="s">
        <v>597</v>
      </c>
      <c r="J24" s="143" t="s">
        <v>1156</v>
      </c>
      <c r="K24" s="143" t="s">
        <v>1157</v>
      </c>
      <c r="L24" s="143" t="s">
        <v>1158</v>
      </c>
      <c r="M24" s="143" t="s">
        <v>1159</v>
      </c>
      <c r="N24" s="139" t="s">
        <v>1160</v>
      </c>
      <c r="O24" s="139" t="s">
        <v>1161</v>
      </c>
      <c r="P24" s="14" t="s">
        <v>1766</v>
      </c>
      <c r="Q24" s="170" t="s">
        <v>1042</v>
      </c>
    </row>
    <row r="25" spans="2:17" x14ac:dyDescent="0.25">
      <c r="B25" s="14">
        <v>21</v>
      </c>
      <c r="C25" s="143" t="s">
        <v>1050</v>
      </c>
      <c r="D25" s="143" t="s">
        <v>202</v>
      </c>
      <c r="E25" s="143" t="s">
        <v>1058</v>
      </c>
      <c r="F25" s="143" t="s">
        <v>334</v>
      </c>
      <c r="G25" s="14">
        <v>86</v>
      </c>
      <c r="H25" s="143" t="s">
        <v>597</v>
      </c>
      <c r="I25" s="143" t="s">
        <v>1123</v>
      </c>
      <c r="J25" s="143" t="s">
        <v>1162</v>
      </c>
      <c r="K25" s="143" t="s">
        <v>1157</v>
      </c>
      <c r="L25" s="143" t="s">
        <v>1163</v>
      </c>
      <c r="M25" s="143" t="s">
        <v>36</v>
      </c>
      <c r="N25" s="139" t="s">
        <v>1164</v>
      </c>
      <c r="O25" s="139" t="s">
        <v>441</v>
      </c>
    </row>
    <row r="26" spans="2:17" x14ac:dyDescent="0.25">
      <c r="B26" s="14">
        <v>22</v>
      </c>
      <c r="C26" s="143" t="s">
        <v>1049</v>
      </c>
      <c r="D26" s="143" t="s">
        <v>202</v>
      </c>
      <c r="E26" s="143" t="s">
        <v>1066</v>
      </c>
      <c r="F26" s="143" t="s">
        <v>347</v>
      </c>
      <c r="G26" s="14">
        <v>53</v>
      </c>
      <c r="H26" s="143" t="s">
        <v>653</v>
      </c>
      <c r="I26" s="143" t="s">
        <v>597</v>
      </c>
      <c r="J26" s="143" t="s">
        <v>1165</v>
      </c>
      <c r="K26" s="143" t="s">
        <v>1157</v>
      </c>
      <c r="L26" s="143" t="s">
        <v>1166</v>
      </c>
      <c r="M26" s="143" t="s">
        <v>887</v>
      </c>
      <c r="N26" s="139" t="s">
        <v>1167</v>
      </c>
      <c r="O26" s="139" t="s">
        <v>1168</v>
      </c>
      <c r="P26" s="14" t="s">
        <v>1767</v>
      </c>
      <c r="Q26" s="170" t="s">
        <v>1042</v>
      </c>
    </row>
    <row r="27" spans="2:17" x14ac:dyDescent="0.25">
      <c r="B27" s="14">
        <v>23</v>
      </c>
      <c r="C27" s="143" t="s">
        <v>1057</v>
      </c>
      <c r="D27" s="143" t="s">
        <v>202</v>
      </c>
      <c r="E27" s="143" t="s">
        <v>1075</v>
      </c>
      <c r="F27" s="143" t="s">
        <v>334</v>
      </c>
      <c r="G27" s="14">
        <v>45</v>
      </c>
      <c r="H27" s="143" t="s">
        <v>597</v>
      </c>
      <c r="I27" s="143" t="s">
        <v>597</v>
      </c>
      <c r="J27" s="143" t="s">
        <v>1169</v>
      </c>
      <c r="K27" s="143" t="s">
        <v>1157</v>
      </c>
      <c r="L27" s="143" t="s">
        <v>1170</v>
      </c>
      <c r="M27" s="143" t="s">
        <v>1171</v>
      </c>
      <c r="N27" s="139" t="s">
        <v>1172</v>
      </c>
      <c r="O27" s="139" t="s">
        <v>1629</v>
      </c>
    </row>
    <row r="28" spans="2:17" x14ac:dyDescent="0.25">
      <c r="B28" s="14">
        <v>24</v>
      </c>
      <c r="C28" s="143" t="s">
        <v>588</v>
      </c>
      <c r="D28" s="143" t="s">
        <v>202</v>
      </c>
      <c r="E28" s="143" t="s">
        <v>1074</v>
      </c>
      <c r="F28" s="143" t="s">
        <v>334</v>
      </c>
      <c r="G28" s="14">
        <v>50</v>
      </c>
      <c r="H28" s="143" t="s">
        <v>597</v>
      </c>
      <c r="I28" s="143" t="s">
        <v>597</v>
      </c>
      <c r="J28" s="143" t="s">
        <v>1173</v>
      </c>
      <c r="K28" s="143" t="s">
        <v>1157</v>
      </c>
      <c r="L28" s="143" t="s">
        <v>1174</v>
      </c>
      <c r="M28" s="143" t="s">
        <v>1175</v>
      </c>
      <c r="N28" s="139" t="s">
        <v>1176</v>
      </c>
      <c r="O28" s="139" t="s">
        <v>1177</v>
      </c>
    </row>
    <row r="29" spans="2:17" x14ac:dyDescent="0.25">
      <c r="B29" s="14">
        <v>25</v>
      </c>
      <c r="C29" s="143" t="s">
        <v>1074</v>
      </c>
      <c r="D29" s="143" t="s">
        <v>202</v>
      </c>
      <c r="E29" s="143" t="s">
        <v>1050</v>
      </c>
      <c r="F29" s="143" t="s">
        <v>334</v>
      </c>
      <c r="G29" s="14">
        <v>50</v>
      </c>
      <c r="H29" s="143" t="s">
        <v>597</v>
      </c>
      <c r="I29" s="143" t="s">
        <v>597</v>
      </c>
      <c r="J29" s="143" t="s">
        <v>1178</v>
      </c>
      <c r="K29" s="143" t="s">
        <v>1157</v>
      </c>
      <c r="L29" s="143" t="s">
        <v>1179</v>
      </c>
      <c r="M29" s="143" t="s">
        <v>1180</v>
      </c>
      <c r="N29" s="139" t="s">
        <v>1181</v>
      </c>
      <c r="O29" s="139" t="s">
        <v>1182</v>
      </c>
      <c r="P29" s="14" t="s">
        <v>1768</v>
      </c>
      <c r="Q29" s="170" t="s">
        <v>1042</v>
      </c>
    </row>
    <row r="30" spans="2:17" x14ac:dyDescent="0.25">
      <c r="B30" s="14">
        <v>26</v>
      </c>
      <c r="C30" s="143" t="s">
        <v>1075</v>
      </c>
      <c r="D30" s="143" t="s">
        <v>202</v>
      </c>
      <c r="E30" s="143" t="s">
        <v>588</v>
      </c>
      <c r="F30" s="143" t="s">
        <v>334</v>
      </c>
      <c r="G30" s="14">
        <v>217</v>
      </c>
      <c r="H30" s="143" t="s">
        <v>597</v>
      </c>
      <c r="I30" s="143" t="s">
        <v>597</v>
      </c>
      <c r="J30" s="143" t="s">
        <v>1183</v>
      </c>
      <c r="K30" s="143" t="s">
        <v>1157</v>
      </c>
      <c r="L30" s="143" t="s">
        <v>1184</v>
      </c>
      <c r="M30" s="143" t="s">
        <v>41</v>
      </c>
      <c r="N30" s="139" t="s">
        <v>1185</v>
      </c>
      <c r="O30" s="139" t="s">
        <v>1186</v>
      </c>
      <c r="P30" s="14" t="s">
        <v>1769</v>
      </c>
      <c r="Q30" s="170" t="s">
        <v>1042</v>
      </c>
    </row>
    <row r="31" spans="2:17" x14ac:dyDescent="0.25">
      <c r="B31" s="14">
        <v>27</v>
      </c>
      <c r="C31" s="143" t="s">
        <v>1066</v>
      </c>
      <c r="D31" s="143" t="s">
        <v>202</v>
      </c>
      <c r="E31" s="143" t="s">
        <v>1057</v>
      </c>
      <c r="F31" s="143" t="s">
        <v>334</v>
      </c>
      <c r="G31" s="14">
        <v>67</v>
      </c>
      <c r="H31" s="143" t="s">
        <v>1187</v>
      </c>
      <c r="I31" s="143" t="s">
        <v>597</v>
      </c>
      <c r="J31" s="143" t="s">
        <v>1188</v>
      </c>
      <c r="K31" s="143" t="s">
        <v>1157</v>
      </c>
      <c r="L31" s="143" t="s">
        <v>1189</v>
      </c>
      <c r="M31" s="143" t="s">
        <v>683</v>
      </c>
      <c r="N31" s="139" t="s">
        <v>1190</v>
      </c>
      <c r="O31" s="139" t="s">
        <v>1191</v>
      </c>
    </row>
    <row r="32" spans="2:17" x14ac:dyDescent="0.25">
      <c r="B32" s="14">
        <v>28</v>
      </c>
      <c r="C32" s="143" t="s">
        <v>1058</v>
      </c>
      <c r="D32" s="143" t="s">
        <v>202</v>
      </c>
      <c r="E32" s="143" t="s">
        <v>1049</v>
      </c>
      <c r="F32" s="143" t="s">
        <v>416</v>
      </c>
      <c r="G32" s="14">
        <v>81</v>
      </c>
      <c r="H32" s="143" t="s">
        <v>597</v>
      </c>
      <c r="I32" s="143" t="s">
        <v>637</v>
      </c>
      <c r="J32" s="143" t="s">
        <v>1192</v>
      </c>
      <c r="K32" s="143" t="s">
        <v>1193</v>
      </c>
      <c r="L32" s="143" t="s">
        <v>1194</v>
      </c>
      <c r="M32" s="143" t="s">
        <v>820</v>
      </c>
      <c r="N32" s="139" t="s">
        <v>1195</v>
      </c>
      <c r="O32" s="139" t="s">
        <v>822</v>
      </c>
    </row>
    <row r="33" spans="2:17" x14ac:dyDescent="0.25">
      <c r="B33" s="14">
        <v>29</v>
      </c>
      <c r="C33" s="143" t="s">
        <v>1050</v>
      </c>
      <c r="D33" s="143" t="s">
        <v>202</v>
      </c>
      <c r="E33" s="143" t="s">
        <v>1049</v>
      </c>
      <c r="F33" s="143" t="s">
        <v>326</v>
      </c>
      <c r="G33" s="14">
        <v>17</v>
      </c>
      <c r="H33" s="143" t="s">
        <v>597</v>
      </c>
      <c r="I33" s="143" t="s">
        <v>637</v>
      </c>
      <c r="J33" s="143" t="s">
        <v>1196</v>
      </c>
      <c r="K33" s="143" t="s">
        <v>1193</v>
      </c>
      <c r="L33" s="143" t="s">
        <v>1197</v>
      </c>
      <c r="M33" s="143" t="s">
        <v>1198</v>
      </c>
      <c r="N33" s="139" t="s">
        <v>1199</v>
      </c>
      <c r="O33" s="139" t="s">
        <v>1200</v>
      </c>
    </row>
    <row r="34" spans="2:17" x14ac:dyDescent="0.25">
      <c r="B34" s="14">
        <v>30</v>
      </c>
      <c r="C34" s="143" t="s">
        <v>1058</v>
      </c>
      <c r="D34" s="143" t="s">
        <v>7</v>
      </c>
      <c r="E34" s="143" t="s">
        <v>1057</v>
      </c>
      <c r="F34" s="143" t="s">
        <v>330</v>
      </c>
      <c r="G34" s="14">
        <v>62</v>
      </c>
      <c r="H34" s="143" t="s">
        <v>1201</v>
      </c>
      <c r="I34" s="143" t="s">
        <v>1202</v>
      </c>
      <c r="J34" s="143" t="s">
        <v>1203</v>
      </c>
      <c r="K34" s="143" t="s">
        <v>1193</v>
      </c>
      <c r="L34" s="143" t="s">
        <v>1204</v>
      </c>
      <c r="M34" s="143" t="s">
        <v>1063</v>
      </c>
      <c r="N34" s="139" t="s">
        <v>1205</v>
      </c>
      <c r="O34" s="139" t="s">
        <v>1065</v>
      </c>
    </row>
    <row r="35" spans="2:17" x14ac:dyDescent="0.25">
      <c r="B35" s="14">
        <v>31</v>
      </c>
      <c r="C35" s="143" t="s">
        <v>1066</v>
      </c>
      <c r="D35" s="143" t="s">
        <v>7</v>
      </c>
      <c r="E35" s="143" t="s">
        <v>588</v>
      </c>
      <c r="F35" s="143" t="s">
        <v>330</v>
      </c>
      <c r="G35" s="14">
        <v>59</v>
      </c>
      <c r="H35" s="143" t="s">
        <v>1206</v>
      </c>
      <c r="I35" s="143" t="s">
        <v>1207</v>
      </c>
      <c r="J35" s="143" t="s">
        <v>1208</v>
      </c>
      <c r="K35" s="143" t="s">
        <v>1193</v>
      </c>
      <c r="L35" s="143" t="s">
        <v>1209</v>
      </c>
      <c r="M35" s="143" t="s">
        <v>1071</v>
      </c>
      <c r="N35" s="139" t="s">
        <v>1210</v>
      </c>
      <c r="O35" s="139" t="s">
        <v>1073</v>
      </c>
    </row>
    <row r="36" spans="2:17" x14ac:dyDescent="0.25">
      <c r="B36" s="14">
        <v>32</v>
      </c>
      <c r="C36" s="143" t="s">
        <v>1075</v>
      </c>
      <c r="D36" s="143" t="s">
        <v>202</v>
      </c>
      <c r="E36" s="143" t="s">
        <v>1074</v>
      </c>
      <c r="F36" s="143" t="s">
        <v>347</v>
      </c>
      <c r="G36" s="14">
        <v>72</v>
      </c>
      <c r="H36" s="143" t="s">
        <v>597</v>
      </c>
      <c r="I36" s="143" t="s">
        <v>597</v>
      </c>
      <c r="J36" s="143" t="s">
        <v>1211</v>
      </c>
      <c r="K36" s="143" t="s">
        <v>1193</v>
      </c>
      <c r="L36" s="143" t="s">
        <v>1212</v>
      </c>
      <c r="M36" s="143" t="s">
        <v>887</v>
      </c>
      <c r="N36" s="139" t="s">
        <v>1213</v>
      </c>
      <c r="O36" s="139" t="s">
        <v>889</v>
      </c>
      <c r="P36" s="14" t="s">
        <v>1770</v>
      </c>
      <c r="Q36" s="170" t="s">
        <v>1042</v>
      </c>
    </row>
    <row r="37" spans="2:17" x14ac:dyDescent="0.25">
      <c r="B37" s="14">
        <v>33</v>
      </c>
      <c r="C37" s="143" t="s">
        <v>1075</v>
      </c>
      <c r="D37" s="143" t="s">
        <v>7</v>
      </c>
      <c r="E37" s="143" t="s">
        <v>1050</v>
      </c>
      <c r="F37" s="143" t="s">
        <v>330</v>
      </c>
      <c r="G37" s="14">
        <v>60</v>
      </c>
      <c r="H37" s="143" t="s">
        <v>1214</v>
      </c>
      <c r="I37" s="143" t="s">
        <v>1215</v>
      </c>
      <c r="J37" s="143" t="s">
        <v>1216</v>
      </c>
      <c r="K37" s="143" t="s">
        <v>1193</v>
      </c>
      <c r="L37" s="143" t="s">
        <v>1217</v>
      </c>
      <c r="M37" s="143" t="s">
        <v>1084</v>
      </c>
      <c r="N37" s="139" t="s">
        <v>1218</v>
      </c>
      <c r="O37" s="139" t="s">
        <v>1086</v>
      </c>
    </row>
    <row r="38" spans="2:17" x14ac:dyDescent="0.25">
      <c r="B38" s="14">
        <v>34</v>
      </c>
      <c r="C38" s="143" t="s">
        <v>1074</v>
      </c>
      <c r="D38" s="143" t="s">
        <v>202</v>
      </c>
      <c r="E38" s="143" t="s">
        <v>1066</v>
      </c>
      <c r="F38" s="143" t="s">
        <v>347</v>
      </c>
      <c r="G38" s="14">
        <v>51</v>
      </c>
      <c r="H38" s="143" t="s">
        <v>597</v>
      </c>
      <c r="I38" s="143" t="s">
        <v>653</v>
      </c>
      <c r="J38" s="143" t="s">
        <v>1219</v>
      </c>
      <c r="K38" s="143" t="s">
        <v>1193</v>
      </c>
      <c r="L38" s="143" t="s">
        <v>1220</v>
      </c>
      <c r="M38" s="143" t="s">
        <v>1089</v>
      </c>
      <c r="N38" s="139" t="s">
        <v>1221</v>
      </c>
      <c r="O38" s="139" t="s">
        <v>1091</v>
      </c>
      <c r="P38" s="14" t="s">
        <v>1771</v>
      </c>
      <c r="Q38" s="170" t="s">
        <v>1042</v>
      </c>
    </row>
    <row r="39" spans="2:17" x14ac:dyDescent="0.25">
      <c r="B39" s="14">
        <v>35</v>
      </c>
      <c r="C39" s="143" t="s">
        <v>588</v>
      </c>
      <c r="D39" s="143" t="s">
        <v>202</v>
      </c>
      <c r="E39" s="143" t="s">
        <v>1058</v>
      </c>
      <c r="F39" s="143" t="s">
        <v>334</v>
      </c>
      <c r="G39" s="14">
        <v>56</v>
      </c>
      <c r="H39" s="143" t="s">
        <v>597</v>
      </c>
      <c r="I39" s="143" t="s">
        <v>597</v>
      </c>
      <c r="J39" s="143" t="s">
        <v>1222</v>
      </c>
      <c r="K39" s="143" t="s">
        <v>1193</v>
      </c>
      <c r="L39" s="143" t="s">
        <v>1223</v>
      </c>
      <c r="M39" s="143" t="s">
        <v>19</v>
      </c>
      <c r="N39" s="139" t="s">
        <v>1224</v>
      </c>
      <c r="O39" s="139" t="s">
        <v>438</v>
      </c>
    </row>
    <row r="40" spans="2:17" x14ac:dyDescent="0.25">
      <c r="B40" s="14">
        <v>36</v>
      </c>
      <c r="C40" s="143" t="s">
        <v>1057</v>
      </c>
      <c r="D40" s="143" t="s">
        <v>7</v>
      </c>
      <c r="E40" s="143" t="s">
        <v>1049</v>
      </c>
      <c r="F40" s="143" t="s">
        <v>330</v>
      </c>
      <c r="G40" s="14">
        <v>91</v>
      </c>
      <c r="H40" s="143" t="s">
        <v>1225</v>
      </c>
      <c r="I40" s="143" t="s">
        <v>1226</v>
      </c>
      <c r="J40" s="143" t="s">
        <v>1227</v>
      </c>
      <c r="K40" s="143" t="s">
        <v>1193</v>
      </c>
      <c r="L40" s="143" t="s">
        <v>1228</v>
      </c>
      <c r="M40" s="143" t="s">
        <v>1101</v>
      </c>
      <c r="N40" s="139" t="s">
        <v>1229</v>
      </c>
      <c r="O40" s="139" t="s">
        <v>1103</v>
      </c>
    </row>
    <row r="41" spans="2:17" x14ac:dyDescent="0.25">
      <c r="B41" s="14">
        <v>37</v>
      </c>
      <c r="C41" s="143" t="s">
        <v>1050</v>
      </c>
      <c r="D41" s="143" t="s">
        <v>202</v>
      </c>
      <c r="E41" s="143" t="s">
        <v>1057</v>
      </c>
      <c r="F41" s="143" t="s">
        <v>347</v>
      </c>
      <c r="G41" s="14">
        <v>57</v>
      </c>
      <c r="H41" s="143" t="s">
        <v>597</v>
      </c>
      <c r="I41" s="143" t="s">
        <v>597</v>
      </c>
      <c r="J41" s="143" t="s">
        <v>1230</v>
      </c>
      <c r="K41" s="143" t="s">
        <v>1231</v>
      </c>
      <c r="L41" s="143" t="s">
        <v>1232</v>
      </c>
      <c r="M41" s="143" t="s">
        <v>820</v>
      </c>
      <c r="N41" s="139" t="s">
        <v>1233</v>
      </c>
      <c r="O41" s="139" t="s">
        <v>822</v>
      </c>
      <c r="P41" s="14" t="s">
        <v>1772</v>
      </c>
      <c r="Q41" s="170" t="s">
        <v>1042</v>
      </c>
    </row>
    <row r="42" spans="2:17" x14ac:dyDescent="0.25">
      <c r="B42" s="14">
        <v>38</v>
      </c>
      <c r="C42" s="143" t="s">
        <v>1049</v>
      </c>
      <c r="D42" s="143" t="s">
        <v>202</v>
      </c>
      <c r="E42" s="143" t="s">
        <v>588</v>
      </c>
      <c r="F42" s="143" t="s">
        <v>347</v>
      </c>
      <c r="G42" s="14">
        <v>48</v>
      </c>
      <c r="H42" s="143" t="s">
        <v>653</v>
      </c>
      <c r="I42" s="143" t="s">
        <v>597</v>
      </c>
      <c r="J42" s="143" t="s">
        <v>1234</v>
      </c>
      <c r="K42" s="143" t="s">
        <v>1231</v>
      </c>
      <c r="L42" s="143" t="s">
        <v>1235</v>
      </c>
      <c r="M42" s="143" t="s">
        <v>1109</v>
      </c>
      <c r="N42" s="139" t="s">
        <v>1236</v>
      </c>
      <c r="O42" s="139" t="s">
        <v>1111</v>
      </c>
      <c r="P42" s="14" t="s">
        <v>1773</v>
      </c>
      <c r="Q42" s="170" t="s">
        <v>1042</v>
      </c>
    </row>
    <row r="43" spans="2:17" x14ac:dyDescent="0.25">
      <c r="B43" s="14">
        <v>39</v>
      </c>
      <c r="C43" s="143" t="s">
        <v>1058</v>
      </c>
      <c r="D43" s="143" t="s">
        <v>202</v>
      </c>
      <c r="E43" s="143" t="s">
        <v>1074</v>
      </c>
      <c r="F43" s="143" t="s">
        <v>347</v>
      </c>
      <c r="G43" s="14">
        <v>39</v>
      </c>
      <c r="H43" s="143" t="s">
        <v>597</v>
      </c>
      <c r="I43" s="143" t="s">
        <v>597</v>
      </c>
      <c r="J43" s="143" t="s">
        <v>1237</v>
      </c>
      <c r="K43" s="143" t="s">
        <v>1231</v>
      </c>
      <c r="L43" s="143" t="s">
        <v>1238</v>
      </c>
      <c r="M43" s="143" t="s">
        <v>1114</v>
      </c>
      <c r="N43" s="139" t="s">
        <v>1239</v>
      </c>
      <c r="O43" s="139" t="s">
        <v>1116</v>
      </c>
      <c r="P43" s="14" t="s">
        <v>1774</v>
      </c>
      <c r="Q43" s="170" t="s">
        <v>1042</v>
      </c>
    </row>
    <row r="44" spans="2:17" x14ac:dyDescent="0.25">
      <c r="B44" s="14">
        <v>40</v>
      </c>
      <c r="C44" s="143" t="s">
        <v>1066</v>
      </c>
      <c r="D44" s="143" t="s">
        <v>7</v>
      </c>
      <c r="E44" s="143" t="s">
        <v>1075</v>
      </c>
      <c r="F44" s="143" t="s">
        <v>330</v>
      </c>
      <c r="G44" s="14">
        <v>36</v>
      </c>
      <c r="H44" s="143" t="s">
        <v>1240</v>
      </c>
      <c r="I44" s="143" t="s">
        <v>1241</v>
      </c>
      <c r="J44" s="143" t="s">
        <v>1242</v>
      </c>
      <c r="K44" s="143" t="s">
        <v>1231</v>
      </c>
      <c r="L44" s="143" t="s">
        <v>1243</v>
      </c>
      <c r="M44" s="143" t="s">
        <v>1120</v>
      </c>
      <c r="N44" s="139" t="s">
        <v>1244</v>
      </c>
      <c r="O44" s="139" t="s">
        <v>1122</v>
      </c>
    </row>
    <row r="45" spans="2:17" x14ac:dyDescent="0.25">
      <c r="B45" s="14">
        <v>41</v>
      </c>
      <c r="C45" s="143" t="s">
        <v>1066</v>
      </c>
      <c r="D45" s="143" t="s">
        <v>7</v>
      </c>
      <c r="E45" s="143" t="s">
        <v>1050</v>
      </c>
      <c r="F45" s="143" t="s">
        <v>330</v>
      </c>
      <c r="G45" s="14">
        <v>49</v>
      </c>
      <c r="H45" s="143" t="s">
        <v>1245</v>
      </c>
      <c r="I45" s="143" t="s">
        <v>1246</v>
      </c>
      <c r="J45" s="143" t="s">
        <v>1247</v>
      </c>
      <c r="K45" s="143" t="s">
        <v>1231</v>
      </c>
      <c r="L45" s="143" t="s">
        <v>1248</v>
      </c>
      <c r="M45" s="143" t="s">
        <v>1126</v>
      </c>
      <c r="N45" s="139" t="s">
        <v>1249</v>
      </c>
      <c r="O45" s="139" t="s">
        <v>1128</v>
      </c>
    </row>
    <row r="46" spans="2:17" x14ac:dyDescent="0.25">
      <c r="B46" s="14">
        <v>42</v>
      </c>
      <c r="C46" s="143" t="s">
        <v>1075</v>
      </c>
      <c r="D46" s="143" t="s">
        <v>202</v>
      </c>
      <c r="E46" s="143" t="s">
        <v>1058</v>
      </c>
      <c r="F46" s="143" t="s">
        <v>334</v>
      </c>
      <c r="G46" s="14">
        <v>62</v>
      </c>
      <c r="H46" s="143" t="s">
        <v>597</v>
      </c>
      <c r="I46" s="143" t="s">
        <v>597</v>
      </c>
      <c r="J46" s="143" t="s">
        <v>1250</v>
      </c>
      <c r="K46" s="143" t="s">
        <v>1231</v>
      </c>
      <c r="L46" s="143" t="s">
        <v>1251</v>
      </c>
      <c r="M46" s="143" t="s">
        <v>1133</v>
      </c>
      <c r="N46" s="139" t="s">
        <v>1252</v>
      </c>
      <c r="O46" s="139" t="s">
        <v>1626</v>
      </c>
    </row>
    <row r="47" spans="2:17" x14ac:dyDescent="0.25">
      <c r="B47" s="14">
        <v>43</v>
      </c>
      <c r="C47" s="143" t="s">
        <v>1074</v>
      </c>
      <c r="D47" s="143" t="s">
        <v>7</v>
      </c>
      <c r="E47" s="143" t="s">
        <v>1049</v>
      </c>
      <c r="F47" s="143" t="s">
        <v>330</v>
      </c>
      <c r="G47" s="14">
        <v>62</v>
      </c>
      <c r="H47" s="143" t="s">
        <v>1253</v>
      </c>
      <c r="I47" s="143" t="s">
        <v>1254</v>
      </c>
      <c r="J47" s="143" t="s">
        <v>1255</v>
      </c>
      <c r="K47" s="143" t="s">
        <v>1231</v>
      </c>
      <c r="L47" s="143" t="s">
        <v>1256</v>
      </c>
      <c r="M47" s="143" t="s">
        <v>743</v>
      </c>
      <c r="N47" s="139" t="s">
        <v>1257</v>
      </c>
      <c r="O47" s="139" t="s">
        <v>1140</v>
      </c>
    </row>
    <row r="48" spans="2:17" x14ac:dyDescent="0.25">
      <c r="B48" s="14">
        <v>44</v>
      </c>
      <c r="C48" s="143" t="s">
        <v>588</v>
      </c>
      <c r="D48" s="143" t="s">
        <v>202</v>
      </c>
      <c r="E48" s="143" t="s">
        <v>1057</v>
      </c>
      <c r="F48" s="143" t="s">
        <v>334</v>
      </c>
      <c r="G48" s="14">
        <v>46</v>
      </c>
      <c r="H48" s="143" t="s">
        <v>597</v>
      </c>
      <c r="I48" s="143" t="s">
        <v>597</v>
      </c>
      <c r="J48" s="143" t="s">
        <v>1258</v>
      </c>
      <c r="K48" s="143" t="s">
        <v>1231</v>
      </c>
      <c r="L48" s="143" t="s">
        <v>1259</v>
      </c>
      <c r="M48" s="143" t="s">
        <v>643</v>
      </c>
      <c r="N48" s="139" t="s">
        <v>1260</v>
      </c>
      <c r="O48" s="139" t="s">
        <v>645</v>
      </c>
    </row>
    <row r="49" spans="2:17" x14ac:dyDescent="0.25">
      <c r="B49" s="14">
        <v>45</v>
      </c>
      <c r="C49" s="143" t="s">
        <v>1050</v>
      </c>
      <c r="D49" s="143" t="s">
        <v>202</v>
      </c>
      <c r="E49" s="143" t="s">
        <v>588</v>
      </c>
      <c r="F49" s="143" t="s">
        <v>334</v>
      </c>
      <c r="G49" s="14">
        <v>57</v>
      </c>
      <c r="H49" s="143" t="s">
        <v>597</v>
      </c>
      <c r="I49" s="143" t="s">
        <v>597</v>
      </c>
      <c r="J49" s="143" t="s">
        <v>1261</v>
      </c>
      <c r="K49" s="143" t="s">
        <v>1231</v>
      </c>
      <c r="L49" s="143" t="s">
        <v>1262</v>
      </c>
      <c r="M49" s="143" t="s">
        <v>809</v>
      </c>
      <c r="N49" s="139" t="s">
        <v>1263</v>
      </c>
      <c r="O49" s="139" t="s">
        <v>329</v>
      </c>
    </row>
    <row r="50" spans="2:17" x14ac:dyDescent="0.25">
      <c r="B50" s="14">
        <v>46</v>
      </c>
      <c r="C50" s="143" t="s">
        <v>1057</v>
      </c>
      <c r="D50" s="143" t="s">
        <v>202</v>
      </c>
      <c r="E50" s="143" t="s">
        <v>1074</v>
      </c>
      <c r="F50" s="143" t="s">
        <v>326</v>
      </c>
      <c r="G50" s="14">
        <v>45</v>
      </c>
      <c r="H50" s="143" t="s">
        <v>597</v>
      </c>
      <c r="I50" s="143" t="s">
        <v>597</v>
      </c>
      <c r="J50" s="143" t="s">
        <v>1264</v>
      </c>
      <c r="K50" s="143" t="s">
        <v>1265</v>
      </c>
      <c r="L50" s="143" t="s">
        <v>1266</v>
      </c>
      <c r="M50" s="143" t="s">
        <v>35</v>
      </c>
      <c r="N50" s="139" t="s">
        <v>1267</v>
      </c>
      <c r="O50" s="139" t="s">
        <v>1627</v>
      </c>
    </row>
    <row r="51" spans="2:17" x14ac:dyDescent="0.25">
      <c r="B51" s="14">
        <v>47</v>
      </c>
      <c r="C51" s="143" t="s">
        <v>1049</v>
      </c>
      <c r="D51" s="143" t="s">
        <v>202</v>
      </c>
      <c r="E51" s="143" t="s">
        <v>1075</v>
      </c>
      <c r="F51" s="143" t="s">
        <v>347</v>
      </c>
      <c r="G51" s="14">
        <v>73</v>
      </c>
      <c r="H51" s="143" t="s">
        <v>1268</v>
      </c>
      <c r="I51" s="143" t="s">
        <v>597</v>
      </c>
      <c r="J51" s="143" t="s">
        <v>1269</v>
      </c>
      <c r="K51" s="143" t="s">
        <v>1265</v>
      </c>
      <c r="L51" s="143" t="s">
        <v>1270</v>
      </c>
      <c r="M51" s="143" t="s">
        <v>41</v>
      </c>
      <c r="N51" s="139" t="s">
        <v>1271</v>
      </c>
      <c r="O51" s="139" t="s">
        <v>1628</v>
      </c>
      <c r="P51" s="14" t="s">
        <v>1775</v>
      </c>
      <c r="Q51" s="170" t="s">
        <v>1042</v>
      </c>
    </row>
    <row r="52" spans="2:17" x14ac:dyDescent="0.25">
      <c r="B52" s="14">
        <v>48</v>
      </c>
      <c r="C52" s="143" t="s">
        <v>1058</v>
      </c>
      <c r="D52" s="143" t="s">
        <v>202</v>
      </c>
      <c r="E52" s="143" t="s">
        <v>1066</v>
      </c>
      <c r="F52" s="143" t="s">
        <v>347</v>
      </c>
      <c r="G52" s="14">
        <v>61</v>
      </c>
      <c r="H52" s="143" t="s">
        <v>597</v>
      </c>
      <c r="I52" s="143" t="s">
        <v>653</v>
      </c>
      <c r="J52" s="143" t="s">
        <v>1272</v>
      </c>
      <c r="K52" s="143" t="s">
        <v>1265</v>
      </c>
      <c r="L52" s="143" t="s">
        <v>1273</v>
      </c>
      <c r="M52" s="143" t="s">
        <v>1159</v>
      </c>
      <c r="N52" s="139" t="s">
        <v>1274</v>
      </c>
      <c r="O52" s="139" t="s">
        <v>1161</v>
      </c>
      <c r="P52" s="14" t="s">
        <v>1776</v>
      </c>
      <c r="Q52" s="170" t="s">
        <v>1042</v>
      </c>
    </row>
    <row r="53" spans="2:17" x14ac:dyDescent="0.25">
      <c r="B53" s="14">
        <v>49</v>
      </c>
      <c r="C53" s="143" t="s">
        <v>1058</v>
      </c>
      <c r="D53" s="143" t="s">
        <v>202</v>
      </c>
      <c r="E53" s="143" t="s">
        <v>1050</v>
      </c>
      <c r="F53" s="143" t="s">
        <v>416</v>
      </c>
      <c r="G53" s="14">
        <v>190</v>
      </c>
      <c r="H53" s="143" t="s">
        <v>597</v>
      </c>
      <c r="I53" s="143" t="s">
        <v>597</v>
      </c>
      <c r="J53" s="143" t="s">
        <v>1275</v>
      </c>
      <c r="K53" s="143" t="s">
        <v>1265</v>
      </c>
      <c r="L53" s="143" t="s">
        <v>1276</v>
      </c>
      <c r="M53" s="143" t="s">
        <v>36</v>
      </c>
      <c r="N53" s="139" t="s">
        <v>1277</v>
      </c>
      <c r="O53" s="139" t="s">
        <v>441</v>
      </c>
    </row>
    <row r="54" spans="2:17" x14ac:dyDescent="0.25">
      <c r="B54" s="14">
        <v>50</v>
      </c>
      <c r="C54" s="143" t="s">
        <v>1066</v>
      </c>
      <c r="D54" s="143" t="s">
        <v>7</v>
      </c>
      <c r="E54" s="143" t="s">
        <v>1049</v>
      </c>
      <c r="F54" s="143" t="s">
        <v>330</v>
      </c>
      <c r="G54" s="14">
        <v>52</v>
      </c>
      <c r="H54" s="143" t="s">
        <v>1278</v>
      </c>
      <c r="I54" s="143" t="s">
        <v>1279</v>
      </c>
      <c r="J54" s="143" t="s">
        <v>1280</v>
      </c>
      <c r="K54" s="143" t="s">
        <v>1265</v>
      </c>
      <c r="L54" s="143" t="s">
        <v>1281</v>
      </c>
      <c r="M54" s="143" t="s">
        <v>887</v>
      </c>
      <c r="N54" s="139" t="s">
        <v>1282</v>
      </c>
      <c r="O54" s="139" t="s">
        <v>1168</v>
      </c>
    </row>
    <row r="55" spans="2:17" x14ac:dyDescent="0.25">
      <c r="B55" s="14">
        <v>51</v>
      </c>
      <c r="C55" s="143" t="s">
        <v>1075</v>
      </c>
      <c r="D55" s="143" t="s">
        <v>7</v>
      </c>
      <c r="E55" s="143" t="s">
        <v>1057</v>
      </c>
      <c r="F55" s="143" t="s">
        <v>330</v>
      </c>
      <c r="G55" s="14">
        <v>54</v>
      </c>
      <c r="H55" s="143" t="s">
        <v>1283</v>
      </c>
      <c r="I55" s="143" t="s">
        <v>1279</v>
      </c>
      <c r="J55" s="143" t="s">
        <v>1284</v>
      </c>
      <c r="K55" s="143" t="s">
        <v>1265</v>
      </c>
      <c r="L55" s="143" t="s">
        <v>1285</v>
      </c>
      <c r="M55" s="143" t="s">
        <v>1171</v>
      </c>
      <c r="N55" s="139" t="s">
        <v>1286</v>
      </c>
      <c r="O55" s="139" t="s">
        <v>1629</v>
      </c>
    </row>
    <row r="56" spans="2:17" x14ac:dyDescent="0.25">
      <c r="B56" s="14">
        <v>52</v>
      </c>
      <c r="C56" s="143" t="s">
        <v>1074</v>
      </c>
      <c r="D56" s="143" t="s">
        <v>7</v>
      </c>
      <c r="E56" s="143" t="s">
        <v>588</v>
      </c>
      <c r="F56" s="143" t="s">
        <v>330</v>
      </c>
      <c r="G56" s="14">
        <v>86</v>
      </c>
      <c r="H56" s="143" t="s">
        <v>1287</v>
      </c>
      <c r="I56" s="143" t="s">
        <v>1288</v>
      </c>
      <c r="J56" s="143" t="s">
        <v>1289</v>
      </c>
      <c r="K56" s="143" t="s">
        <v>1265</v>
      </c>
      <c r="L56" s="143" t="s">
        <v>1290</v>
      </c>
      <c r="M56" s="143" t="s">
        <v>1175</v>
      </c>
      <c r="N56" s="139" t="s">
        <v>1291</v>
      </c>
      <c r="O56" s="139" t="s">
        <v>1177</v>
      </c>
    </row>
    <row r="57" spans="2:17" x14ac:dyDescent="0.25">
      <c r="B57" s="14">
        <v>53</v>
      </c>
      <c r="C57" s="143" t="s">
        <v>1050</v>
      </c>
      <c r="D57" s="143" t="s">
        <v>8</v>
      </c>
      <c r="E57" s="143" t="s">
        <v>1074</v>
      </c>
      <c r="F57" s="143" t="s">
        <v>330</v>
      </c>
      <c r="G57" s="14">
        <v>96</v>
      </c>
      <c r="H57" s="143" t="s">
        <v>1292</v>
      </c>
      <c r="I57" s="143" t="s">
        <v>1293</v>
      </c>
      <c r="J57" s="143" t="s">
        <v>1294</v>
      </c>
      <c r="K57" s="143" t="s">
        <v>1265</v>
      </c>
      <c r="L57" s="143" t="s">
        <v>1295</v>
      </c>
      <c r="M57" s="143" t="s">
        <v>1180</v>
      </c>
      <c r="N57" s="139" t="s">
        <v>1296</v>
      </c>
      <c r="O57" s="139" t="s">
        <v>1182</v>
      </c>
    </row>
    <row r="58" spans="2:17" x14ac:dyDescent="0.25">
      <c r="B58" s="14">
        <v>54</v>
      </c>
      <c r="C58" s="143" t="s">
        <v>588</v>
      </c>
      <c r="D58" s="143" t="s">
        <v>202</v>
      </c>
      <c r="E58" s="143" t="s">
        <v>1075</v>
      </c>
      <c r="F58" s="143" t="s">
        <v>334</v>
      </c>
      <c r="G58" s="14">
        <v>51</v>
      </c>
      <c r="H58" s="143" t="s">
        <v>597</v>
      </c>
      <c r="I58" s="143" t="s">
        <v>597</v>
      </c>
      <c r="J58" s="143" t="s">
        <v>1297</v>
      </c>
      <c r="K58" s="143" t="s">
        <v>1298</v>
      </c>
      <c r="L58" s="143" t="s">
        <v>1299</v>
      </c>
      <c r="M58" s="143" t="s">
        <v>41</v>
      </c>
      <c r="N58" s="139" t="s">
        <v>1300</v>
      </c>
      <c r="O58" s="139" t="s">
        <v>1186</v>
      </c>
    </row>
    <row r="59" spans="2:17" x14ac:dyDescent="0.25">
      <c r="B59" s="14">
        <v>55</v>
      </c>
      <c r="C59" s="143" t="s">
        <v>1057</v>
      </c>
      <c r="D59" s="143" t="s">
        <v>202</v>
      </c>
      <c r="E59" s="143" t="s">
        <v>1066</v>
      </c>
      <c r="F59" s="143" t="s">
        <v>326</v>
      </c>
      <c r="G59" s="14">
        <v>67</v>
      </c>
      <c r="H59" s="143" t="s">
        <v>597</v>
      </c>
      <c r="I59" s="143" t="s">
        <v>653</v>
      </c>
      <c r="J59" s="143" t="s">
        <v>1301</v>
      </c>
      <c r="K59" s="143" t="s">
        <v>1298</v>
      </c>
      <c r="L59" s="143" t="s">
        <v>1302</v>
      </c>
      <c r="M59" s="143" t="s">
        <v>683</v>
      </c>
      <c r="N59" s="139" t="s">
        <v>1303</v>
      </c>
      <c r="O59" s="139" t="s">
        <v>1191</v>
      </c>
    </row>
    <row r="60" spans="2:17" x14ac:dyDescent="0.25">
      <c r="B60" s="14">
        <v>56</v>
      </c>
      <c r="C60" s="143" t="s">
        <v>1049</v>
      </c>
      <c r="D60" s="143" t="s">
        <v>202</v>
      </c>
      <c r="E60" s="143" t="s">
        <v>1058</v>
      </c>
      <c r="F60" s="143" t="s">
        <v>347</v>
      </c>
      <c r="G60" s="14">
        <v>66</v>
      </c>
      <c r="H60" s="143" t="s">
        <v>1304</v>
      </c>
      <c r="I60" s="143" t="s">
        <v>597</v>
      </c>
      <c r="J60" s="143" t="s">
        <v>1305</v>
      </c>
      <c r="K60" s="143" t="s">
        <v>1298</v>
      </c>
      <c r="L60" s="143" t="s">
        <v>1306</v>
      </c>
      <c r="M60" s="143" t="s">
        <v>820</v>
      </c>
      <c r="N60" s="139" t="s">
        <v>1307</v>
      </c>
      <c r="O60" s="139" t="s">
        <v>822</v>
      </c>
      <c r="P60" s="14" t="s">
        <v>1777</v>
      </c>
      <c r="Q60" s="170" t="s">
        <v>1042</v>
      </c>
    </row>
    <row r="61" spans="2:17" x14ac:dyDescent="0.25">
      <c r="B61" s="14">
        <v>57</v>
      </c>
      <c r="C61" s="143" t="s">
        <v>1049</v>
      </c>
      <c r="D61" s="143" t="s">
        <v>202</v>
      </c>
      <c r="E61" s="143" t="s">
        <v>1050</v>
      </c>
      <c r="F61" s="143" t="s">
        <v>326</v>
      </c>
      <c r="G61" s="14">
        <v>62</v>
      </c>
      <c r="H61" s="143" t="s">
        <v>653</v>
      </c>
      <c r="I61" s="143" t="s">
        <v>597</v>
      </c>
      <c r="J61" s="143" t="s">
        <v>1308</v>
      </c>
      <c r="K61" s="143" t="s">
        <v>1298</v>
      </c>
      <c r="L61" s="143" t="s">
        <v>1309</v>
      </c>
      <c r="M61" s="143" t="s">
        <v>1310</v>
      </c>
      <c r="N61" s="139" t="s">
        <v>1311</v>
      </c>
      <c r="O61" s="139" t="s">
        <v>1312</v>
      </c>
    </row>
    <row r="62" spans="2:17" x14ac:dyDescent="0.25">
      <c r="B62" s="14">
        <v>58</v>
      </c>
      <c r="C62" s="143" t="s">
        <v>1057</v>
      </c>
      <c r="D62" s="143" t="s">
        <v>202</v>
      </c>
      <c r="E62" s="143" t="s">
        <v>1058</v>
      </c>
      <c r="F62" s="143" t="s">
        <v>334</v>
      </c>
      <c r="G62" s="14">
        <v>58</v>
      </c>
      <c r="H62" s="143" t="s">
        <v>597</v>
      </c>
      <c r="I62" s="143" t="s">
        <v>597</v>
      </c>
      <c r="J62" s="143" t="s">
        <v>1313</v>
      </c>
      <c r="K62" s="143" t="s">
        <v>1298</v>
      </c>
      <c r="L62" s="143" t="s">
        <v>1314</v>
      </c>
      <c r="M62" s="143" t="s">
        <v>698</v>
      </c>
      <c r="N62" s="139" t="s">
        <v>1315</v>
      </c>
      <c r="O62" s="139" t="s">
        <v>1316</v>
      </c>
    </row>
    <row r="63" spans="2:17" x14ac:dyDescent="0.25">
      <c r="B63" s="14">
        <v>59</v>
      </c>
      <c r="C63" s="143" t="s">
        <v>588</v>
      </c>
      <c r="D63" s="143" t="s">
        <v>202</v>
      </c>
      <c r="E63" s="143" t="s">
        <v>1066</v>
      </c>
      <c r="F63" s="143" t="s">
        <v>326</v>
      </c>
      <c r="G63" s="14">
        <v>32</v>
      </c>
      <c r="H63" s="143" t="s">
        <v>597</v>
      </c>
      <c r="I63" s="143" t="s">
        <v>1317</v>
      </c>
      <c r="J63" s="143" t="s">
        <v>1318</v>
      </c>
      <c r="K63" s="143" t="s">
        <v>1298</v>
      </c>
      <c r="L63" s="143" t="s">
        <v>1319</v>
      </c>
      <c r="M63" s="143" t="s">
        <v>809</v>
      </c>
      <c r="N63" s="139" t="s">
        <v>1320</v>
      </c>
      <c r="O63" s="139" t="s">
        <v>329</v>
      </c>
    </row>
    <row r="64" spans="2:17" x14ac:dyDescent="0.25">
      <c r="B64" s="14">
        <v>60</v>
      </c>
      <c r="C64" s="143" t="s">
        <v>1074</v>
      </c>
      <c r="D64" s="143" t="s">
        <v>7</v>
      </c>
      <c r="E64" s="143" t="s">
        <v>1075</v>
      </c>
      <c r="F64" s="143" t="s">
        <v>330</v>
      </c>
      <c r="G64" s="14">
        <v>56</v>
      </c>
      <c r="H64" s="143" t="s">
        <v>1321</v>
      </c>
      <c r="I64" s="143" t="s">
        <v>1322</v>
      </c>
      <c r="J64" s="143" t="s">
        <v>1323</v>
      </c>
      <c r="K64" s="143" t="s">
        <v>1298</v>
      </c>
      <c r="L64" s="143" t="s">
        <v>1324</v>
      </c>
      <c r="M64" s="143" t="s">
        <v>149</v>
      </c>
      <c r="N64" s="139" t="s">
        <v>1325</v>
      </c>
      <c r="O64" s="139" t="s">
        <v>1326</v>
      </c>
    </row>
    <row r="65" spans="2:17" x14ac:dyDescent="0.25">
      <c r="B65" s="14">
        <v>61</v>
      </c>
      <c r="C65" s="143" t="s">
        <v>1050</v>
      </c>
      <c r="D65" s="143" t="s">
        <v>8</v>
      </c>
      <c r="E65" s="143" t="s">
        <v>1075</v>
      </c>
      <c r="F65" s="143" t="s">
        <v>330</v>
      </c>
      <c r="G65" s="14">
        <v>74</v>
      </c>
      <c r="H65" s="143" t="s">
        <v>1327</v>
      </c>
      <c r="I65" s="143" t="s">
        <v>665</v>
      </c>
      <c r="J65" s="143" t="s">
        <v>1328</v>
      </c>
      <c r="K65" s="143" t="s">
        <v>1298</v>
      </c>
      <c r="L65" s="143" t="s">
        <v>1329</v>
      </c>
      <c r="M65" s="143" t="s">
        <v>1330</v>
      </c>
      <c r="N65" s="139" t="s">
        <v>1331</v>
      </c>
      <c r="O65" s="139" t="s">
        <v>1332</v>
      </c>
    </row>
    <row r="66" spans="2:17" x14ac:dyDescent="0.25">
      <c r="B66" s="14">
        <v>62</v>
      </c>
      <c r="C66" s="143" t="s">
        <v>1066</v>
      </c>
      <c r="D66" s="143" t="s">
        <v>202</v>
      </c>
      <c r="E66" s="143" t="s">
        <v>1074</v>
      </c>
      <c r="F66" s="143" t="s">
        <v>347</v>
      </c>
      <c r="G66" s="14">
        <v>102</v>
      </c>
      <c r="H66" s="143" t="s">
        <v>597</v>
      </c>
      <c r="I66" s="143" t="s">
        <v>597</v>
      </c>
      <c r="J66" s="143" t="s">
        <v>1333</v>
      </c>
      <c r="K66" s="143" t="s">
        <v>1298</v>
      </c>
      <c r="L66" s="143" t="s">
        <v>1334</v>
      </c>
      <c r="M66" s="143" t="s">
        <v>1335</v>
      </c>
      <c r="N66" s="139" t="s">
        <v>1336</v>
      </c>
      <c r="O66" s="139" t="s">
        <v>1337</v>
      </c>
      <c r="P66" s="14" t="s">
        <v>1778</v>
      </c>
      <c r="Q66" s="170" t="s">
        <v>1042</v>
      </c>
    </row>
    <row r="67" spans="2:17" x14ac:dyDescent="0.25">
      <c r="B67" s="14">
        <v>63</v>
      </c>
      <c r="C67" s="143" t="s">
        <v>1058</v>
      </c>
      <c r="D67" s="143" t="s">
        <v>202</v>
      </c>
      <c r="E67" s="143" t="s">
        <v>588</v>
      </c>
      <c r="F67" s="143" t="s">
        <v>326</v>
      </c>
      <c r="G67" s="14">
        <v>64</v>
      </c>
      <c r="H67" s="143" t="s">
        <v>597</v>
      </c>
      <c r="I67" s="143" t="s">
        <v>597</v>
      </c>
      <c r="J67" s="143" t="s">
        <v>1338</v>
      </c>
      <c r="K67" s="143" t="s">
        <v>1339</v>
      </c>
      <c r="L67" s="143" t="s">
        <v>1340</v>
      </c>
      <c r="M67" s="143" t="s">
        <v>446</v>
      </c>
      <c r="N67" s="139" t="s">
        <v>1341</v>
      </c>
      <c r="O67" s="139" t="s">
        <v>448</v>
      </c>
    </row>
    <row r="68" spans="2:17" x14ac:dyDescent="0.25">
      <c r="B68" s="14">
        <v>64</v>
      </c>
      <c r="C68" s="143" t="s">
        <v>1049</v>
      </c>
      <c r="D68" s="143" t="s">
        <v>202</v>
      </c>
      <c r="E68" s="143" t="s">
        <v>1057</v>
      </c>
      <c r="F68" s="143" t="s">
        <v>347</v>
      </c>
      <c r="G68" s="14">
        <v>48</v>
      </c>
      <c r="H68" s="143" t="s">
        <v>1342</v>
      </c>
      <c r="I68" s="143" t="s">
        <v>597</v>
      </c>
      <c r="J68" s="143" t="s">
        <v>1343</v>
      </c>
      <c r="K68" s="143" t="s">
        <v>1339</v>
      </c>
      <c r="L68" s="143" t="s">
        <v>1344</v>
      </c>
      <c r="M68" s="143" t="s">
        <v>698</v>
      </c>
      <c r="N68" s="139" t="s">
        <v>1345</v>
      </c>
      <c r="O68" s="139" t="s">
        <v>1346</v>
      </c>
      <c r="P68" s="14" t="s">
        <v>1773</v>
      </c>
      <c r="Q68" s="170" t="s">
        <v>1042</v>
      </c>
    </row>
    <row r="69" spans="2:17" x14ac:dyDescent="0.25">
      <c r="B69" s="14">
        <v>65</v>
      </c>
      <c r="C69" s="143" t="s">
        <v>1057</v>
      </c>
      <c r="D69" s="143" t="s">
        <v>202</v>
      </c>
      <c r="E69" s="143" t="s">
        <v>1050</v>
      </c>
      <c r="F69" s="143" t="s">
        <v>334</v>
      </c>
      <c r="G69" s="14">
        <v>53</v>
      </c>
      <c r="H69" s="143" t="s">
        <v>597</v>
      </c>
      <c r="I69" s="143" t="s">
        <v>597</v>
      </c>
      <c r="J69" s="143" t="s">
        <v>1347</v>
      </c>
      <c r="K69" s="143" t="s">
        <v>1339</v>
      </c>
      <c r="L69" s="143" t="s">
        <v>1348</v>
      </c>
      <c r="M69" s="143" t="s">
        <v>1349</v>
      </c>
      <c r="N69" s="139" t="s">
        <v>1350</v>
      </c>
      <c r="O69" s="139" t="s">
        <v>1630</v>
      </c>
    </row>
    <row r="70" spans="2:17" x14ac:dyDescent="0.25">
      <c r="B70" s="14">
        <v>66</v>
      </c>
      <c r="C70" s="143" t="s">
        <v>588</v>
      </c>
      <c r="D70" s="143" t="s">
        <v>202</v>
      </c>
      <c r="E70" s="143" t="s">
        <v>1049</v>
      </c>
      <c r="F70" s="143" t="s">
        <v>334</v>
      </c>
      <c r="G70" s="14">
        <v>54</v>
      </c>
      <c r="H70" s="143" t="s">
        <v>597</v>
      </c>
      <c r="I70" s="143" t="s">
        <v>637</v>
      </c>
      <c r="J70" s="143" t="s">
        <v>1351</v>
      </c>
      <c r="K70" s="143" t="s">
        <v>1339</v>
      </c>
      <c r="L70" s="143" t="s">
        <v>1352</v>
      </c>
      <c r="M70" s="143" t="s">
        <v>1353</v>
      </c>
      <c r="N70" s="139" t="s">
        <v>1354</v>
      </c>
      <c r="O70" s="139" t="s">
        <v>1355</v>
      </c>
    </row>
    <row r="71" spans="2:17" x14ac:dyDescent="0.25">
      <c r="B71" s="14">
        <v>67</v>
      </c>
      <c r="C71" s="143" t="s">
        <v>1074</v>
      </c>
      <c r="D71" s="143" t="s">
        <v>202</v>
      </c>
      <c r="E71" s="143" t="s">
        <v>1058</v>
      </c>
      <c r="F71" s="143" t="s">
        <v>347</v>
      </c>
      <c r="G71" s="14">
        <v>57</v>
      </c>
      <c r="H71" s="143" t="s">
        <v>597</v>
      </c>
      <c r="I71" s="143" t="s">
        <v>597</v>
      </c>
      <c r="J71" s="143" t="s">
        <v>1356</v>
      </c>
      <c r="K71" s="143" t="s">
        <v>1339</v>
      </c>
      <c r="L71" s="143" t="s">
        <v>1357</v>
      </c>
      <c r="M71" s="143" t="s">
        <v>1358</v>
      </c>
      <c r="N71" s="139" t="s">
        <v>1359</v>
      </c>
      <c r="O71" s="139" t="s">
        <v>1360</v>
      </c>
      <c r="P71" s="14" t="s">
        <v>1779</v>
      </c>
      <c r="Q71" s="170" t="s">
        <v>1042</v>
      </c>
    </row>
    <row r="72" spans="2:17" x14ac:dyDescent="0.25">
      <c r="B72" s="14">
        <v>68</v>
      </c>
      <c r="C72" s="143" t="s">
        <v>1075</v>
      </c>
      <c r="D72" s="143" t="s">
        <v>202</v>
      </c>
      <c r="E72" s="143" t="s">
        <v>1066</v>
      </c>
      <c r="F72" s="143" t="s">
        <v>347</v>
      </c>
      <c r="G72" s="14">
        <v>67</v>
      </c>
      <c r="H72" s="143" t="s">
        <v>597</v>
      </c>
      <c r="I72" s="143" t="s">
        <v>653</v>
      </c>
      <c r="J72" s="143" t="s">
        <v>1361</v>
      </c>
      <c r="K72" s="143" t="s">
        <v>1339</v>
      </c>
      <c r="L72" s="143" t="s">
        <v>1362</v>
      </c>
      <c r="M72" s="143" t="s">
        <v>1363</v>
      </c>
      <c r="N72" s="139" t="s">
        <v>1364</v>
      </c>
      <c r="O72" s="139" t="s">
        <v>1365</v>
      </c>
      <c r="P72" s="14" t="s">
        <v>1780</v>
      </c>
      <c r="Q72" s="170" t="s">
        <v>1042</v>
      </c>
    </row>
    <row r="73" spans="2:17" x14ac:dyDescent="0.25">
      <c r="B73" s="14">
        <v>69</v>
      </c>
      <c r="C73" s="143" t="s">
        <v>1050</v>
      </c>
      <c r="D73" s="143" t="s">
        <v>202</v>
      </c>
      <c r="E73" s="143" t="s">
        <v>1066</v>
      </c>
      <c r="F73" s="143" t="s">
        <v>334</v>
      </c>
      <c r="G73" s="14">
        <v>181</v>
      </c>
      <c r="H73" s="143" t="s">
        <v>597</v>
      </c>
      <c r="I73" s="143" t="s">
        <v>597</v>
      </c>
      <c r="J73" s="143" t="s">
        <v>1366</v>
      </c>
      <c r="K73" s="143" t="s">
        <v>1339</v>
      </c>
      <c r="L73" s="143" t="s">
        <v>1367</v>
      </c>
      <c r="M73" s="143" t="s">
        <v>1363</v>
      </c>
      <c r="N73" s="139" t="s">
        <v>1368</v>
      </c>
      <c r="O73" s="139" t="s">
        <v>1369</v>
      </c>
    </row>
    <row r="74" spans="2:17" x14ac:dyDescent="0.25">
      <c r="B74" s="14">
        <v>70</v>
      </c>
      <c r="C74" s="143" t="s">
        <v>1058</v>
      </c>
      <c r="D74" s="143" t="s">
        <v>202</v>
      </c>
      <c r="E74" s="143" t="s">
        <v>1075</v>
      </c>
      <c r="F74" s="143" t="s">
        <v>326</v>
      </c>
      <c r="G74" s="14">
        <v>35</v>
      </c>
      <c r="H74" s="143" t="s">
        <v>597</v>
      </c>
      <c r="I74" s="143" t="s">
        <v>597</v>
      </c>
      <c r="J74" s="143" t="s">
        <v>1370</v>
      </c>
      <c r="K74" s="143" t="s">
        <v>1339</v>
      </c>
      <c r="L74" s="143" t="s">
        <v>1371</v>
      </c>
      <c r="M74" s="143" t="s">
        <v>1372</v>
      </c>
      <c r="N74" s="139" t="s">
        <v>1373</v>
      </c>
      <c r="O74" s="139" t="s">
        <v>1631</v>
      </c>
    </row>
    <row r="75" spans="2:17" x14ac:dyDescent="0.25">
      <c r="B75" s="14">
        <v>71</v>
      </c>
      <c r="C75" s="143" t="s">
        <v>1049</v>
      </c>
      <c r="D75" s="143" t="s">
        <v>8</v>
      </c>
      <c r="E75" s="143" t="s">
        <v>1074</v>
      </c>
      <c r="F75" s="143" t="s">
        <v>330</v>
      </c>
      <c r="G75" s="14">
        <v>82</v>
      </c>
      <c r="H75" s="143" t="s">
        <v>1374</v>
      </c>
      <c r="I75" s="143" t="s">
        <v>1375</v>
      </c>
      <c r="J75" s="143" t="s">
        <v>1376</v>
      </c>
      <c r="K75" s="143" t="s">
        <v>1377</v>
      </c>
      <c r="L75" s="143" t="s">
        <v>1378</v>
      </c>
      <c r="M75" s="143" t="s">
        <v>729</v>
      </c>
      <c r="N75" s="139" t="s">
        <v>1379</v>
      </c>
      <c r="O75" s="139" t="s">
        <v>1380</v>
      </c>
    </row>
    <row r="76" spans="2:17" x14ac:dyDescent="0.25">
      <c r="B76" s="14">
        <v>72</v>
      </c>
      <c r="C76" s="143" t="s">
        <v>1057</v>
      </c>
      <c r="D76" s="143" t="s">
        <v>202</v>
      </c>
      <c r="E76" s="143" t="s">
        <v>588</v>
      </c>
      <c r="F76" s="143" t="s">
        <v>326</v>
      </c>
      <c r="G76" s="14">
        <v>42</v>
      </c>
      <c r="H76" s="143" t="s">
        <v>597</v>
      </c>
      <c r="I76" s="143" t="s">
        <v>597</v>
      </c>
      <c r="J76" s="143" t="s">
        <v>1381</v>
      </c>
      <c r="K76" s="143" t="s">
        <v>1377</v>
      </c>
      <c r="L76" s="143" t="s">
        <v>1382</v>
      </c>
      <c r="M76" s="143" t="s">
        <v>1383</v>
      </c>
      <c r="N76" s="139" t="s">
        <v>1384</v>
      </c>
      <c r="O76" s="139" t="s">
        <v>1385</v>
      </c>
    </row>
    <row r="77" spans="2:17" x14ac:dyDescent="0.25">
      <c r="B77" s="14">
        <v>73</v>
      </c>
      <c r="C77" s="143" t="s">
        <v>588</v>
      </c>
      <c r="D77" s="143" t="s">
        <v>202</v>
      </c>
      <c r="E77" s="143" t="s">
        <v>1050</v>
      </c>
      <c r="F77" s="143" t="s">
        <v>334</v>
      </c>
      <c r="G77" s="14">
        <v>81</v>
      </c>
      <c r="H77" s="143" t="s">
        <v>597</v>
      </c>
      <c r="I77" s="143" t="s">
        <v>597</v>
      </c>
      <c r="J77" s="143" t="s">
        <v>1386</v>
      </c>
      <c r="K77" s="143" t="s">
        <v>1377</v>
      </c>
      <c r="L77" s="143" t="s">
        <v>1387</v>
      </c>
      <c r="M77" s="143" t="s">
        <v>42</v>
      </c>
      <c r="N77" s="139" t="s">
        <v>1388</v>
      </c>
      <c r="O77" s="139" t="s">
        <v>493</v>
      </c>
      <c r="P77" s="14" t="s">
        <v>1781</v>
      </c>
      <c r="Q77" s="170" t="s">
        <v>1042</v>
      </c>
    </row>
    <row r="78" spans="2:17" x14ac:dyDescent="0.25">
      <c r="B78" s="14">
        <v>74</v>
      </c>
      <c r="C78" s="143" t="s">
        <v>1074</v>
      </c>
      <c r="D78" s="143" t="s">
        <v>7</v>
      </c>
      <c r="E78" s="143" t="s">
        <v>1057</v>
      </c>
      <c r="F78" s="143" t="s">
        <v>330</v>
      </c>
      <c r="G78" s="14">
        <v>71</v>
      </c>
      <c r="H78" s="143" t="s">
        <v>1389</v>
      </c>
      <c r="I78" s="143" t="s">
        <v>1390</v>
      </c>
      <c r="J78" s="143" t="s">
        <v>1391</v>
      </c>
      <c r="K78" s="143" t="s">
        <v>1377</v>
      </c>
      <c r="L78" s="143" t="s">
        <v>1392</v>
      </c>
      <c r="M78" s="143" t="s">
        <v>1393</v>
      </c>
      <c r="N78" s="139" t="s">
        <v>1394</v>
      </c>
      <c r="O78" s="139" t="s">
        <v>1395</v>
      </c>
    </row>
    <row r="79" spans="2:17" x14ac:dyDescent="0.25">
      <c r="B79" s="14">
        <v>75</v>
      </c>
      <c r="C79" s="143" t="s">
        <v>1075</v>
      </c>
      <c r="D79" s="143" t="s">
        <v>202</v>
      </c>
      <c r="E79" s="143" t="s">
        <v>1049</v>
      </c>
      <c r="F79" s="143" t="s">
        <v>347</v>
      </c>
      <c r="G79" s="14">
        <v>89</v>
      </c>
      <c r="H79" s="143" t="s">
        <v>597</v>
      </c>
      <c r="I79" s="143" t="s">
        <v>1396</v>
      </c>
      <c r="J79" s="143" t="s">
        <v>1397</v>
      </c>
      <c r="K79" s="143" t="s">
        <v>1377</v>
      </c>
      <c r="L79" s="143" t="s">
        <v>1398</v>
      </c>
      <c r="M79" s="143" t="s">
        <v>1399</v>
      </c>
      <c r="N79" s="139" t="s">
        <v>1400</v>
      </c>
      <c r="O79" s="139" t="s">
        <v>1401</v>
      </c>
      <c r="P79" s="14" t="s">
        <v>1782</v>
      </c>
      <c r="Q79" s="170" t="s">
        <v>1042</v>
      </c>
    </row>
    <row r="80" spans="2:17" x14ac:dyDescent="0.25">
      <c r="B80" s="14">
        <v>76</v>
      </c>
      <c r="C80" s="143" t="s">
        <v>1066</v>
      </c>
      <c r="D80" s="143" t="s">
        <v>202</v>
      </c>
      <c r="E80" s="143" t="s">
        <v>1058</v>
      </c>
      <c r="F80" s="143" t="s">
        <v>334</v>
      </c>
      <c r="G80" s="14">
        <v>55</v>
      </c>
      <c r="H80" s="143" t="s">
        <v>1187</v>
      </c>
      <c r="I80" s="143" t="s">
        <v>597</v>
      </c>
      <c r="J80" s="143" t="s">
        <v>1402</v>
      </c>
      <c r="K80" s="143" t="s">
        <v>1377</v>
      </c>
      <c r="L80" s="143" t="s">
        <v>1403</v>
      </c>
      <c r="M80" s="143" t="s">
        <v>1404</v>
      </c>
      <c r="N80" s="139" t="s">
        <v>1405</v>
      </c>
      <c r="O80" s="139" t="s">
        <v>1406</v>
      </c>
    </row>
    <row r="81" spans="2:17" x14ac:dyDescent="0.25">
      <c r="B81" s="14">
        <v>77</v>
      </c>
      <c r="C81" s="143" t="s">
        <v>1050</v>
      </c>
      <c r="D81" s="143" t="s">
        <v>202</v>
      </c>
      <c r="E81" s="143" t="s">
        <v>1058</v>
      </c>
      <c r="F81" s="143" t="s">
        <v>334</v>
      </c>
      <c r="G81" s="14">
        <v>87</v>
      </c>
      <c r="H81" s="143" t="s">
        <v>597</v>
      </c>
      <c r="I81" s="143" t="s">
        <v>597</v>
      </c>
      <c r="J81" s="143" t="s">
        <v>1407</v>
      </c>
      <c r="K81" s="143" t="s">
        <v>1377</v>
      </c>
      <c r="L81" s="143" t="s">
        <v>1408</v>
      </c>
      <c r="M81" s="143" t="s">
        <v>1409</v>
      </c>
      <c r="N81" s="139" t="s">
        <v>1410</v>
      </c>
      <c r="O81" s="139" t="s">
        <v>1411</v>
      </c>
    </row>
    <row r="82" spans="2:17" x14ac:dyDescent="0.25">
      <c r="B82" s="14">
        <v>78</v>
      </c>
      <c r="C82" s="143" t="s">
        <v>1049</v>
      </c>
      <c r="D82" s="143" t="s">
        <v>202</v>
      </c>
      <c r="E82" s="143" t="s">
        <v>1066</v>
      </c>
      <c r="F82" s="143" t="s">
        <v>347</v>
      </c>
      <c r="G82" s="14">
        <v>59</v>
      </c>
      <c r="H82" s="143" t="s">
        <v>1412</v>
      </c>
      <c r="I82" s="143" t="s">
        <v>653</v>
      </c>
      <c r="J82" s="143" t="s">
        <v>1413</v>
      </c>
      <c r="K82" s="143" t="s">
        <v>1377</v>
      </c>
      <c r="L82" s="143" t="s">
        <v>1414</v>
      </c>
      <c r="M82" s="143" t="s">
        <v>42</v>
      </c>
      <c r="N82" s="139" t="s">
        <v>1415</v>
      </c>
      <c r="O82" s="139" t="s">
        <v>493</v>
      </c>
      <c r="P82" s="14" t="s">
        <v>1783</v>
      </c>
      <c r="Q82" s="170" t="s">
        <v>1042</v>
      </c>
    </row>
    <row r="83" spans="2:17" x14ac:dyDescent="0.25">
      <c r="B83" s="14">
        <v>79</v>
      </c>
      <c r="C83" s="143" t="s">
        <v>1057</v>
      </c>
      <c r="D83" s="143" t="s">
        <v>202</v>
      </c>
      <c r="E83" s="143" t="s">
        <v>1075</v>
      </c>
      <c r="F83" s="143" t="s">
        <v>334</v>
      </c>
      <c r="G83" s="14">
        <v>178</v>
      </c>
      <c r="H83" s="143" t="s">
        <v>597</v>
      </c>
      <c r="I83" s="143" t="s">
        <v>597</v>
      </c>
      <c r="J83" s="143" t="s">
        <v>1416</v>
      </c>
      <c r="K83" s="143" t="s">
        <v>1417</v>
      </c>
      <c r="L83" s="143" t="s">
        <v>1418</v>
      </c>
      <c r="M83" s="143" t="s">
        <v>1419</v>
      </c>
      <c r="N83" s="139" t="s">
        <v>1420</v>
      </c>
      <c r="O83" s="139" t="s">
        <v>1421</v>
      </c>
    </row>
    <row r="84" spans="2:17" x14ac:dyDescent="0.25">
      <c r="B84" s="14">
        <v>80</v>
      </c>
      <c r="C84" s="143" t="s">
        <v>588</v>
      </c>
      <c r="D84" s="143" t="s">
        <v>8</v>
      </c>
      <c r="E84" s="143" t="s">
        <v>1074</v>
      </c>
      <c r="F84" s="143" t="s">
        <v>330</v>
      </c>
      <c r="G84" s="14">
        <v>60</v>
      </c>
      <c r="H84" s="143" t="s">
        <v>1422</v>
      </c>
      <c r="I84" s="143" t="s">
        <v>1423</v>
      </c>
      <c r="J84" s="143" t="s">
        <v>1424</v>
      </c>
      <c r="K84" s="143" t="s">
        <v>1417</v>
      </c>
      <c r="L84" s="143" t="s">
        <v>1425</v>
      </c>
      <c r="M84" s="143" t="s">
        <v>1426</v>
      </c>
      <c r="N84" s="139" t="s">
        <v>1427</v>
      </c>
      <c r="O84" s="139" t="s">
        <v>1428</v>
      </c>
      <c r="P84" s="170"/>
    </row>
    <row r="85" spans="2:17" x14ac:dyDescent="0.25">
      <c r="B85" s="14">
        <v>81</v>
      </c>
      <c r="C85" s="143" t="s">
        <v>1074</v>
      </c>
      <c r="D85" s="143" t="s">
        <v>7</v>
      </c>
      <c r="E85" s="143" t="s">
        <v>1050</v>
      </c>
      <c r="F85" s="143" t="s">
        <v>330</v>
      </c>
      <c r="G85" s="14">
        <v>66</v>
      </c>
      <c r="H85" s="143" t="s">
        <v>1429</v>
      </c>
      <c r="I85" s="143" t="s">
        <v>1430</v>
      </c>
      <c r="J85" s="143" t="s">
        <v>1431</v>
      </c>
      <c r="K85" s="143" t="s">
        <v>1417</v>
      </c>
      <c r="L85" s="143" t="s">
        <v>1432</v>
      </c>
      <c r="M85" s="143" t="s">
        <v>1433</v>
      </c>
      <c r="N85" s="139" t="s">
        <v>1434</v>
      </c>
      <c r="O85" s="139" t="s">
        <v>1435</v>
      </c>
    </row>
    <row r="86" spans="2:17" x14ac:dyDescent="0.25">
      <c r="B86" s="14">
        <v>82</v>
      </c>
      <c r="C86" s="143" t="s">
        <v>1075</v>
      </c>
      <c r="D86" s="143" t="s">
        <v>7</v>
      </c>
      <c r="E86" s="143" t="s">
        <v>588</v>
      </c>
      <c r="F86" s="143" t="s">
        <v>330</v>
      </c>
      <c r="G86" s="14">
        <v>76</v>
      </c>
      <c r="H86" s="143" t="s">
        <v>608</v>
      </c>
      <c r="I86" s="143" t="s">
        <v>608</v>
      </c>
      <c r="J86" s="143" t="s">
        <v>1436</v>
      </c>
      <c r="K86" s="143" t="s">
        <v>1417</v>
      </c>
      <c r="L86" s="143" t="s">
        <v>1437</v>
      </c>
      <c r="M86" s="143" t="s">
        <v>39</v>
      </c>
      <c r="N86" s="139" t="s">
        <v>1438</v>
      </c>
      <c r="O86" s="139" t="s">
        <v>1439</v>
      </c>
    </row>
    <row r="87" spans="2:17" x14ac:dyDescent="0.25">
      <c r="B87" s="14">
        <v>83</v>
      </c>
      <c r="C87" s="143" t="s">
        <v>1066</v>
      </c>
      <c r="D87" s="143" t="s">
        <v>202</v>
      </c>
      <c r="E87" s="143" t="s">
        <v>1057</v>
      </c>
      <c r="F87" s="143" t="s">
        <v>334</v>
      </c>
      <c r="G87" s="14">
        <v>130</v>
      </c>
      <c r="H87" s="143" t="s">
        <v>637</v>
      </c>
      <c r="I87" s="143" t="s">
        <v>597</v>
      </c>
      <c r="J87" s="143" t="s">
        <v>1440</v>
      </c>
      <c r="K87" s="143" t="s">
        <v>1417</v>
      </c>
      <c r="L87" s="143" t="s">
        <v>1441</v>
      </c>
      <c r="M87" s="143" t="s">
        <v>1442</v>
      </c>
      <c r="N87" s="139" t="s">
        <v>1443</v>
      </c>
      <c r="O87" s="139" t="s">
        <v>1444</v>
      </c>
    </row>
    <row r="88" spans="2:17" x14ac:dyDescent="0.25">
      <c r="B88" s="14">
        <v>84</v>
      </c>
      <c r="C88" s="143" t="s">
        <v>1058</v>
      </c>
      <c r="D88" s="143" t="s">
        <v>202</v>
      </c>
      <c r="E88" s="143" t="s">
        <v>1049</v>
      </c>
      <c r="F88" s="143" t="s">
        <v>347</v>
      </c>
      <c r="G88" s="14">
        <v>62</v>
      </c>
      <c r="H88" s="143" t="s">
        <v>597</v>
      </c>
      <c r="I88" s="143" t="s">
        <v>637</v>
      </c>
      <c r="J88" s="143" t="s">
        <v>1445</v>
      </c>
      <c r="K88" s="143" t="s">
        <v>1417</v>
      </c>
      <c r="L88" s="143" t="s">
        <v>1446</v>
      </c>
      <c r="M88" s="143" t="s">
        <v>62</v>
      </c>
      <c r="N88" s="139" t="s">
        <v>1447</v>
      </c>
      <c r="O88" s="139" t="s">
        <v>1448</v>
      </c>
      <c r="P88" s="14" t="s">
        <v>1797</v>
      </c>
      <c r="Q88" s="170" t="s">
        <v>1042</v>
      </c>
    </row>
    <row r="89" spans="2:17" x14ac:dyDescent="0.25">
      <c r="B89" s="14">
        <v>85</v>
      </c>
      <c r="C89" s="143" t="s">
        <v>1050</v>
      </c>
      <c r="D89" s="143" t="s">
        <v>202</v>
      </c>
      <c r="E89" s="143" t="s">
        <v>1049</v>
      </c>
      <c r="F89" s="143" t="s">
        <v>347</v>
      </c>
      <c r="G89" s="14">
        <v>56</v>
      </c>
      <c r="H89" s="143" t="s">
        <v>597</v>
      </c>
      <c r="I89" s="143" t="s">
        <v>637</v>
      </c>
      <c r="J89" s="143" t="s">
        <v>1449</v>
      </c>
      <c r="K89" s="143" t="s">
        <v>1450</v>
      </c>
      <c r="L89" s="143" t="s">
        <v>1451</v>
      </c>
      <c r="M89" s="143" t="s">
        <v>1310</v>
      </c>
      <c r="N89" s="139" t="s">
        <v>1452</v>
      </c>
      <c r="O89" s="139" t="s">
        <v>1312</v>
      </c>
      <c r="P89" s="14" t="s">
        <v>1798</v>
      </c>
      <c r="Q89" s="170" t="s">
        <v>1042</v>
      </c>
    </row>
    <row r="90" spans="2:17" x14ac:dyDescent="0.25">
      <c r="B90" s="14">
        <v>86</v>
      </c>
      <c r="C90" s="143" t="s">
        <v>1058</v>
      </c>
      <c r="D90" s="143" t="s">
        <v>202</v>
      </c>
      <c r="E90" s="143" t="s">
        <v>1057</v>
      </c>
      <c r="F90" s="143" t="s">
        <v>347</v>
      </c>
      <c r="G90" s="14">
        <v>110</v>
      </c>
      <c r="H90" s="143" t="s">
        <v>597</v>
      </c>
      <c r="I90" s="143" t="s">
        <v>597</v>
      </c>
      <c r="J90" s="143" t="s">
        <v>1453</v>
      </c>
      <c r="K90" s="143" t="s">
        <v>1450</v>
      </c>
      <c r="L90" s="143" t="s">
        <v>1454</v>
      </c>
      <c r="M90" s="143" t="s">
        <v>698</v>
      </c>
      <c r="N90" s="139" t="s">
        <v>1455</v>
      </c>
      <c r="O90" s="139" t="s">
        <v>1316</v>
      </c>
      <c r="P90" s="14" t="s">
        <v>1799</v>
      </c>
      <c r="Q90" s="170" t="s">
        <v>1042</v>
      </c>
    </row>
    <row r="91" spans="2:17" x14ac:dyDescent="0.25">
      <c r="B91" s="14">
        <v>87</v>
      </c>
      <c r="C91" s="143" t="s">
        <v>1066</v>
      </c>
      <c r="D91" s="143" t="s">
        <v>7</v>
      </c>
      <c r="E91" s="143" t="s">
        <v>588</v>
      </c>
      <c r="F91" s="143" t="s">
        <v>330</v>
      </c>
      <c r="G91" s="14">
        <v>46</v>
      </c>
      <c r="H91" s="143" t="s">
        <v>1456</v>
      </c>
      <c r="I91" s="143" t="s">
        <v>608</v>
      </c>
      <c r="J91" s="143" t="s">
        <v>1457</v>
      </c>
      <c r="K91" s="143" t="s">
        <v>1450</v>
      </c>
      <c r="L91" s="143" t="s">
        <v>1458</v>
      </c>
      <c r="M91" s="143" t="s">
        <v>809</v>
      </c>
      <c r="N91" s="139" t="s">
        <v>1459</v>
      </c>
      <c r="O91" s="139" t="s">
        <v>329</v>
      </c>
    </row>
    <row r="92" spans="2:17" x14ac:dyDescent="0.25">
      <c r="B92" s="14">
        <v>88</v>
      </c>
      <c r="C92" s="143" t="s">
        <v>1075</v>
      </c>
      <c r="D92" s="143" t="s">
        <v>202</v>
      </c>
      <c r="E92" s="143" t="s">
        <v>1074</v>
      </c>
      <c r="F92" s="143" t="s">
        <v>334</v>
      </c>
      <c r="G92" s="14">
        <v>53</v>
      </c>
      <c r="H92" s="143" t="s">
        <v>597</v>
      </c>
      <c r="I92" s="143" t="s">
        <v>597</v>
      </c>
      <c r="J92" s="143" t="s">
        <v>1460</v>
      </c>
      <c r="K92" s="143" t="s">
        <v>1450</v>
      </c>
      <c r="L92" s="143" t="s">
        <v>1461</v>
      </c>
      <c r="M92" s="143" t="s">
        <v>149</v>
      </c>
      <c r="N92" s="139" t="s">
        <v>1462</v>
      </c>
      <c r="O92" s="139" t="s">
        <v>1326</v>
      </c>
    </row>
    <row r="93" spans="2:17" x14ac:dyDescent="0.25">
      <c r="B93" s="14">
        <v>89</v>
      </c>
      <c r="C93" s="143" t="s">
        <v>1075</v>
      </c>
      <c r="D93" s="143" t="s">
        <v>202</v>
      </c>
      <c r="E93" s="143" t="s">
        <v>1050</v>
      </c>
      <c r="F93" s="143" t="s">
        <v>334</v>
      </c>
      <c r="G93" s="14">
        <v>46</v>
      </c>
      <c r="H93" s="143" t="s">
        <v>597</v>
      </c>
      <c r="I93" s="143" t="s">
        <v>597</v>
      </c>
      <c r="J93" s="143" t="s">
        <v>1463</v>
      </c>
      <c r="K93" s="143" t="s">
        <v>1450</v>
      </c>
      <c r="L93" s="143" t="s">
        <v>1464</v>
      </c>
      <c r="M93" s="143" t="s">
        <v>1330</v>
      </c>
      <c r="N93" s="139" t="s">
        <v>1465</v>
      </c>
      <c r="O93" s="139" t="s">
        <v>1332</v>
      </c>
    </row>
    <row r="94" spans="2:17" x14ac:dyDescent="0.25">
      <c r="B94" s="14">
        <v>90</v>
      </c>
      <c r="C94" s="143" t="s">
        <v>1074</v>
      </c>
      <c r="D94" s="143" t="s">
        <v>202</v>
      </c>
      <c r="E94" s="143" t="s">
        <v>1066</v>
      </c>
      <c r="F94" s="143" t="s">
        <v>326</v>
      </c>
      <c r="G94" s="14">
        <v>142</v>
      </c>
      <c r="H94" s="143" t="s">
        <v>597</v>
      </c>
      <c r="I94" s="143" t="s">
        <v>1123</v>
      </c>
      <c r="J94" s="143" t="s">
        <v>1466</v>
      </c>
      <c r="K94" s="143" t="s">
        <v>1450</v>
      </c>
      <c r="L94" s="143" t="s">
        <v>1467</v>
      </c>
      <c r="M94" s="143" t="s">
        <v>1335</v>
      </c>
      <c r="N94" s="139" t="s">
        <v>1468</v>
      </c>
      <c r="O94" s="139" t="s">
        <v>1337</v>
      </c>
    </row>
    <row r="95" spans="2:17" x14ac:dyDescent="0.25">
      <c r="B95" s="14">
        <v>91</v>
      </c>
      <c r="C95" s="143" t="s">
        <v>588</v>
      </c>
      <c r="D95" s="143" t="s">
        <v>202</v>
      </c>
      <c r="E95" s="143" t="s">
        <v>1058</v>
      </c>
      <c r="F95" s="143" t="s">
        <v>326</v>
      </c>
      <c r="G95" s="14">
        <v>29</v>
      </c>
      <c r="H95" s="143" t="s">
        <v>597</v>
      </c>
      <c r="I95" s="143" t="s">
        <v>597</v>
      </c>
      <c r="J95" s="143" t="s">
        <v>1469</v>
      </c>
      <c r="K95" s="143" t="s">
        <v>1450</v>
      </c>
      <c r="L95" s="143" t="s">
        <v>1470</v>
      </c>
      <c r="M95" s="143" t="s">
        <v>446</v>
      </c>
      <c r="N95" s="139" t="s">
        <v>1471</v>
      </c>
      <c r="O95" s="139" t="s">
        <v>448</v>
      </c>
    </row>
    <row r="96" spans="2:17" x14ac:dyDescent="0.25">
      <c r="B96" s="14">
        <v>92</v>
      </c>
      <c r="C96" s="143" t="s">
        <v>1057</v>
      </c>
      <c r="D96" s="143" t="s">
        <v>202</v>
      </c>
      <c r="E96" s="143" t="s">
        <v>1049</v>
      </c>
      <c r="F96" s="143" t="s">
        <v>334</v>
      </c>
      <c r="G96" s="14">
        <v>55</v>
      </c>
      <c r="H96" s="143" t="s">
        <v>597</v>
      </c>
      <c r="I96" s="143" t="s">
        <v>637</v>
      </c>
      <c r="J96" s="143" t="s">
        <v>1472</v>
      </c>
      <c r="K96" s="143" t="s">
        <v>1450</v>
      </c>
      <c r="L96" s="143" t="s">
        <v>1473</v>
      </c>
      <c r="M96" s="143" t="s">
        <v>698</v>
      </c>
      <c r="N96" s="139" t="s">
        <v>1474</v>
      </c>
      <c r="O96" s="139" t="s">
        <v>1346</v>
      </c>
    </row>
    <row r="97" spans="2:17" x14ac:dyDescent="0.25">
      <c r="B97" s="14">
        <v>93</v>
      </c>
      <c r="C97" s="143" t="s">
        <v>1050</v>
      </c>
      <c r="D97" s="143" t="s">
        <v>202</v>
      </c>
      <c r="E97" s="143" t="s">
        <v>1057</v>
      </c>
      <c r="F97" s="143" t="s">
        <v>334</v>
      </c>
      <c r="G97" s="14">
        <v>112</v>
      </c>
      <c r="H97" s="143" t="s">
        <v>597</v>
      </c>
      <c r="I97" s="143" t="s">
        <v>597</v>
      </c>
      <c r="J97" s="143" t="s">
        <v>1475</v>
      </c>
      <c r="K97" s="143" t="s">
        <v>1476</v>
      </c>
      <c r="L97" s="143" t="s">
        <v>1477</v>
      </c>
      <c r="M97" s="143" t="s">
        <v>1349</v>
      </c>
      <c r="N97" s="139" t="s">
        <v>1478</v>
      </c>
      <c r="O97" s="139" t="s">
        <v>1630</v>
      </c>
    </row>
    <row r="98" spans="2:17" x14ac:dyDescent="0.25">
      <c r="B98" s="14">
        <v>94</v>
      </c>
      <c r="C98" s="143" t="s">
        <v>1049</v>
      </c>
      <c r="D98" s="143" t="s">
        <v>202</v>
      </c>
      <c r="E98" s="143" t="s">
        <v>588</v>
      </c>
      <c r="F98" s="143" t="s">
        <v>334</v>
      </c>
      <c r="G98" s="14">
        <v>153</v>
      </c>
      <c r="H98" s="143" t="s">
        <v>637</v>
      </c>
      <c r="I98" s="143" t="s">
        <v>597</v>
      </c>
      <c r="J98" s="143" t="s">
        <v>1479</v>
      </c>
      <c r="K98" s="143" t="s">
        <v>1476</v>
      </c>
      <c r="L98" s="143" t="s">
        <v>1480</v>
      </c>
      <c r="M98" s="143" t="s">
        <v>1353</v>
      </c>
      <c r="N98" s="139" t="s">
        <v>1481</v>
      </c>
      <c r="O98" s="139" t="s">
        <v>1355</v>
      </c>
    </row>
    <row r="99" spans="2:17" x14ac:dyDescent="0.25">
      <c r="B99" s="14">
        <v>95</v>
      </c>
      <c r="C99" s="143" t="s">
        <v>1058</v>
      </c>
      <c r="D99" s="143" t="s">
        <v>202</v>
      </c>
      <c r="E99" s="143" t="s">
        <v>1074</v>
      </c>
      <c r="F99" s="143" t="s">
        <v>334</v>
      </c>
      <c r="G99" s="14">
        <v>51</v>
      </c>
      <c r="H99" s="143" t="s">
        <v>597</v>
      </c>
      <c r="I99" s="143" t="s">
        <v>597</v>
      </c>
      <c r="J99" s="143" t="s">
        <v>1482</v>
      </c>
      <c r="K99" s="143" t="s">
        <v>1476</v>
      </c>
      <c r="L99" s="143" t="s">
        <v>1483</v>
      </c>
      <c r="M99" s="143" t="s">
        <v>1358</v>
      </c>
      <c r="N99" s="139" t="s">
        <v>1484</v>
      </c>
      <c r="O99" s="139" t="s">
        <v>1360</v>
      </c>
    </row>
    <row r="100" spans="2:17" x14ac:dyDescent="0.25">
      <c r="B100" s="14">
        <v>96</v>
      </c>
      <c r="C100" s="143" t="s">
        <v>1066</v>
      </c>
      <c r="D100" s="143" t="s">
        <v>7</v>
      </c>
      <c r="E100" s="143" t="s">
        <v>1075</v>
      </c>
      <c r="F100" s="143" t="s">
        <v>330</v>
      </c>
      <c r="G100" s="14">
        <v>63</v>
      </c>
      <c r="H100" s="143" t="s">
        <v>1485</v>
      </c>
      <c r="I100" s="143" t="s">
        <v>1486</v>
      </c>
      <c r="J100" s="143" t="s">
        <v>1487</v>
      </c>
      <c r="K100" s="143" t="s">
        <v>1476</v>
      </c>
      <c r="L100" s="143" t="s">
        <v>1488</v>
      </c>
      <c r="M100" s="143" t="s">
        <v>1363</v>
      </c>
      <c r="N100" s="139" t="s">
        <v>1489</v>
      </c>
      <c r="O100" s="139" t="s">
        <v>1365</v>
      </c>
    </row>
    <row r="101" spans="2:17" x14ac:dyDescent="0.25">
      <c r="B101" s="14">
        <v>97</v>
      </c>
      <c r="C101" s="143" t="s">
        <v>1066</v>
      </c>
      <c r="D101" s="143" t="s">
        <v>7</v>
      </c>
      <c r="E101" s="143" t="s">
        <v>1050</v>
      </c>
      <c r="F101" s="143" t="s">
        <v>330</v>
      </c>
      <c r="G101" s="14">
        <v>41</v>
      </c>
      <c r="H101" s="143" t="s">
        <v>1490</v>
      </c>
      <c r="I101" s="143" t="s">
        <v>1491</v>
      </c>
      <c r="J101" s="143" t="s">
        <v>1492</v>
      </c>
      <c r="K101" s="143" t="s">
        <v>1476</v>
      </c>
      <c r="L101" s="143" t="s">
        <v>1493</v>
      </c>
      <c r="M101" s="143" t="s">
        <v>1363</v>
      </c>
      <c r="N101" s="139" t="s">
        <v>1494</v>
      </c>
      <c r="O101" s="139" t="s">
        <v>1369</v>
      </c>
    </row>
    <row r="102" spans="2:17" x14ac:dyDescent="0.25">
      <c r="B102" s="14">
        <v>98</v>
      </c>
      <c r="C102" s="143" t="s">
        <v>1075</v>
      </c>
      <c r="D102" s="143" t="s">
        <v>7</v>
      </c>
      <c r="E102" s="143" t="s">
        <v>1058</v>
      </c>
      <c r="F102" s="143" t="s">
        <v>330</v>
      </c>
      <c r="G102" s="14">
        <v>52</v>
      </c>
      <c r="H102" s="143" t="s">
        <v>608</v>
      </c>
      <c r="I102" s="143" t="s">
        <v>1495</v>
      </c>
      <c r="J102" s="143" t="s">
        <v>1496</v>
      </c>
      <c r="K102" s="143" t="s">
        <v>1476</v>
      </c>
      <c r="L102" s="143" t="s">
        <v>1497</v>
      </c>
      <c r="M102" s="143" t="s">
        <v>1372</v>
      </c>
      <c r="N102" s="139" t="s">
        <v>1498</v>
      </c>
      <c r="O102" s="139" t="s">
        <v>1631</v>
      </c>
    </row>
    <row r="103" spans="2:17" x14ac:dyDescent="0.25">
      <c r="B103" s="14">
        <v>99</v>
      </c>
      <c r="C103" s="143" t="s">
        <v>1074</v>
      </c>
      <c r="D103" s="143" t="s">
        <v>7</v>
      </c>
      <c r="E103" s="143" t="s">
        <v>1049</v>
      </c>
      <c r="F103" s="143" t="s">
        <v>347</v>
      </c>
      <c r="G103" s="14">
        <v>55</v>
      </c>
      <c r="H103" s="143" t="s">
        <v>1499</v>
      </c>
      <c r="I103" s="143" t="s">
        <v>1500</v>
      </c>
      <c r="J103" s="143" t="s">
        <v>1501</v>
      </c>
      <c r="K103" s="143" t="s">
        <v>1476</v>
      </c>
      <c r="L103" s="143" t="s">
        <v>1502</v>
      </c>
      <c r="M103" s="143" t="s">
        <v>729</v>
      </c>
      <c r="N103" s="139" t="s">
        <v>1503</v>
      </c>
      <c r="O103" s="139" t="s">
        <v>1380</v>
      </c>
      <c r="P103" s="14" t="s">
        <v>1784</v>
      </c>
      <c r="Q103" s="170" t="s">
        <v>1785</v>
      </c>
    </row>
    <row r="104" spans="2:17" x14ac:dyDescent="0.25">
      <c r="B104" s="14">
        <v>100</v>
      </c>
      <c r="C104" s="143" t="s">
        <v>588</v>
      </c>
      <c r="D104" s="143" t="s">
        <v>7</v>
      </c>
      <c r="E104" s="143" t="s">
        <v>1057</v>
      </c>
      <c r="F104" s="143" t="s">
        <v>330</v>
      </c>
      <c r="G104" s="14">
        <v>149</v>
      </c>
      <c r="H104" s="143" t="s">
        <v>608</v>
      </c>
      <c r="I104" s="143" t="s">
        <v>1504</v>
      </c>
      <c r="J104" s="143" t="s">
        <v>1505</v>
      </c>
      <c r="K104" s="143" t="s">
        <v>1476</v>
      </c>
      <c r="L104" s="143" t="s">
        <v>1506</v>
      </c>
      <c r="M104" s="143" t="s">
        <v>1383</v>
      </c>
      <c r="N104" s="139" t="s">
        <v>1507</v>
      </c>
      <c r="O104" s="139" t="s">
        <v>1385</v>
      </c>
    </row>
    <row r="105" spans="2:17" x14ac:dyDescent="0.25">
      <c r="B105" s="14">
        <v>101</v>
      </c>
      <c r="C105" s="143" t="s">
        <v>1050</v>
      </c>
      <c r="D105" s="143" t="s">
        <v>202</v>
      </c>
      <c r="E105" s="143" t="s">
        <v>588</v>
      </c>
      <c r="F105" s="143" t="s">
        <v>334</v>
      </c>
      <c r="G105" s="14">
        <v>57</v>
      </c>
      <c r="H105" s="143" t="s">
        <v>597</v>
      </c>
      <c r="I105" s="143" t="s">
        <v>597</v>
      </c>
      <c r="J105" s="143" t="s">
        <v>1508</v>
      </c>
      <c r="K105" s="143" t="s">
        <v>1509</v>
      </c>
      <c r="L105" s="143" t="s">
        <v>1510</v>
      </c>
      <c r="M105" s="143" t="s">
        <v>42</v>
      </c>
      <c r="N105" s="139" t="s">
        <v>1511</v>
      </c>
      <c r="O105" s="139" t="s">
        <v>493</v>
      </c>
    </row>
    <row r="106" spans="2:17" x14ac:dyDescent="0.25">
      <c r="B106" s="14">
        <v>102</v>
      </c>
      <c r="C106" s="143" t="s">
        <v>1057</v>
      </c>
      <c r="D106" s="143" t="s">
        <v>8</v>
      </c>
      <c r="E106" s="143" t="s">
        <v>1074</v>
      </c>
      <c r="F106" s="143" t="s">
        <v>330</v>
      </c>
      <c r="G106" s="14">
        <v>56</v>
      </c>
      <c r="H106" s="143" t="s">
        <v>1512</v>
      </c>
      <c r="I106" s="143" t="s">
        <v>1513</v>
      </c>
      <c r="J106" s="143" t="s">
        <v>1514</v>
      </c>
      <c r="K106" s="143" t="s">
        <v>1509</v>
      </c>
      <c r="L106" s="143" t="s">
        <v>1515</v>
      </c>
      <c r="M106" s="143" t="s">
        <v>1393</v>
      </c>
      <c r="N106" s="139" t="s">
        <v>1516</v>
      </c>
      <c r="O106" s="139" t="s">
        <v>1395</v>
      </c>
    </row>
    <row r="107" spans="2:17" x14ac:dyDescent="0.25">
      <c r="B107" s="14">
        <v>103</v>
      </c>
      <c r="C107" s="143" t="s">
        <v>1049</v>
      </c>
      <c r="D107" s="143" t="s">
        <v>202</v>
      </c>
      <c r="E107" s="143" t="s">
        <v>1075</v>
      </c>
      <c r="F107" s="143" t="s">
        <v>326</v>
      </c>
      <c r="G107" s="14">
        <v>71</v>
      </c>
      <c r="H107" s="143" t="s">
        <v>653</v>
      </c>
      <c r="I107" s="143" t="s">
        <v>597</v>
      </c>
      <c r="J107" s="143" t="s">
        <v>1517</v>
      </c>
      <c r="K107" s="143" t="s">
        <v>1509</v>
      </c>
      <c r="L107" s="143" t="s">
        <v>1518</v>
      </c>
      <c r="M107" s="143" t="s">
        <v>1399</v>
      </c>
      <c r="N107" s="139" t="s">
        <v>1519</v>
      </c>
      <c r="O107" s="139" t="s">
        <v>1401</v>
      </c>
    </row>
    <row r="108" spans="2:17" x14ac:dyDescent="0.25">
      <c r="B108" s="14">
        <v>104</v>
      </c>
      <c r="C108" s="143" t="s">
        <v>1058</v>
      </c>
      <c r="D108" s="143" t="s">
        <v>202</v>
      </c>
      <c r="E108" s="143" t="s">
        <v>1066</v>
      </c>
      <c r="F108" s="143" t="s">
        <v>326</v>
      </c>
      <c r="G108" s="14">
        <v>60</v>
      </c>
      <c r="H108" s="143" t="s">
        <v>597</v>
      </c>
      <c r="I108" s="143" t="s">
        <v>597</v>
      </c>
      <c r="J108" s="143" t="s">
        <v>1520</v>
      </c>
      <c r="K108" s="143" t="s">
        <v>1509</v>
      </c>
      <c r="L108" s="143" t="s">
        <v>1521</v>
      </c>
      <c r="M108" s="143" t="s">
        <v>1404</v>
      </c>
      <c r="N108" s="139" t="s">
        <v>1522</v>
      </c>
      <c r="O108" s="139" t="s">
        <v>1406</v>
      </c>
    </row>
    <row r="109" spans="2:17" x14ac:dyDescent="0.25">
      <c r="B109" s="14">
        <v>105</v>
      </c>
      <c r="C109" s="143" t="s">
        <v>1058</v>
      </c>
      <c r="D109" s="143" t="s">
        <v>7</v>
      </c>
      <c r="E109" s="143" t="s">
        <v>1050</v>
      </c>
      <c r="F109" s="143" t="s">
        <v>330</v>
      </c>
      <c r="G109" s="14">
        <v>66</v>
      </c>
      <c r="H109" s="143" t="s">
        <v>1523</v>
      </c>
      <c r="I109" s="143" t="s">
        <v>1524</v>
      </c>
      <c r="J109" s="143" t="s">
        <v>1525</v>
      </c>
      <c r="K109" s="143" t="s">
        <v>1509</v>
      </c>
      <c r="L109" s="143" t="s">
        <v>1526</v>
      </c>
      <c r="M109" s="143" t="s">
        <v>1409</v>
      </c>
      <c r="N109" s="139" t="s">
        <v>1527</v>
      </c>
      <c r="O109" s="139" t="s">
        <v>1411</v>
      </c>
    </row>
    <row r="110" spans="2:17" x14ac:dyDescent="0.25">
      <c r="B110" s="14">
        <v>106</v>
      </c>
      <c r="C110" s="143" t="s">
        <v>1066</v>
      </c>
      <c r="D110" s="143" t="s">
        <v>202</v>
      </c>
      <c r="E110" s="143" t="s">
        <v>1049</v>
      </c>
      <c r="F110" s="143" t="s">
        <v>334</v>
      </c>
      <c r="G110" s="14">
        <v>48</v>
      </c>
      <c r="H110" s="143" t="s">
        <v>1528</v>
      </c>
      <c r="I110" s="143" t="s">
        <v>637</v>
      </c>
      <c r="J110" s="143" t="s">
        <v>1529</v>
      </c>
      <c r="K110" s="143" t="s">
        <v>1509</v>
      </c>
      <c r="L110" s="143" t="s">
        <v>1530</v>
      </c>
      <c r="M110" s="143" t="s">
        <v>42</v>
      </c>
      <c r="N110" s="139" t="s">
        <v>1531</v>
      </c>
      <c r="O110" s="139" t="s">
        <v>493</v>
      </c>
    </row>
    <row r="111" spans="2:17" x14ac:dyDescent="0.25">
      <c r="B111" s="14">
        <v>107</v>
      </c>
      <c r="C111" s="143" t="s">
        <v>1075</v>
      </c>
      <c r="D111" s="143" t="s">
        <v>7</v>
      </c>
      <c r="E111" s="143" t="s">
        <v>1057</v>
      </c>
      <c r="F111" s="143" t="s">
        <v>330</v>
      </c>
      <c r="G111" s="14">
        <v>123</v>
      </c>
      <c r="H111" s="143" t="s">
        <v>1532</v>
      </c>
      <c r="I111" s="143" t="s">
        <v>1533</v>
      </c>
      <c r="J111" s="143" t="s">
        <v>1534</v>
      </c>
      <c r="K111" s="143" t="s">
        <v>1509</v>
      </c>
      <c r="L111" s="143" t="s">
        <v>1535</v>
      </c>
      <c r="M111" s="143" t="s">
        <v>1419</v>
      </c>
      <c r="N111" s="139" t="s">
        <v>1536</v>
      </c>
      <c r="O111" s="139" t="s">
        <v>1421</v>
      </c>
    </row>
    <row r="112" spans="2:17" x14ac:dyDescent="0.25">
      <c r="B112" s="14">
        <v>108</v>
      </c>
      <c r="C112" s="143" t="s">
        <v>1074</v>
      </c>
      <c r="D112" s="143" t="s">
        <v>7</v>
      </c>
      <c r="E112" s="143" t="s">
        <v>588</v>
      </c>
      <c r="F112" s="143" t="s">
        <v>330</v>
      </c>
      <c r="G112" s="14">
        <v>48</v>
      </c>
      <c r="H112" s="143" t="s">
        <v>1537</v>
      </c>
      <c r="I112" s="143" t="s">
        <v>1538</v>
      </c>
      <c r="J112" s="143" t="s">
        <v>1539</v>
      </c>
      <c r="K112" s="143" t="s">
        <v>1509</v>
      </c>
      <c r="L112" s="143" t="s">
        <v>1540</v>
      </c>
      <c r="M112" s="143" t="s">
        <v>1426</v>
      </c>
      <c r="N112" s="139" t="s">
        <v>1541</v>
      </c>
      <c r="O112" s="139" t="s">
        <v>1428</v>
      </c>
    </row>
    <row r="113" spans="2:17" x14ac:dyDescent="0.25">
      <c r="B113" s="14">
        <v>109</v>
      </c>
      <c r="C113" s="143" t="s">
        <v>1050</v>
      </c>
      <c r="D113" s="143" t="s">
        <v>202</v>
      </c>
      <c r="E113" s="143" t="s">
        <v>1074</v>
      </c>
      <c r="F113" s="143" t="s">
        <v>334</v>
      </c>
      <c r="G113" s="14">
        <v>47</v>
      </c>
      <c r="H113" s="143" t="s">
        <v>597</v>
      </c>
      <c r="I113" s="143" t="s">
        <v>597</v>
      </c>
      <c r="J113" s="143" t="s">
        <v>1542</v>
      </c>
      <c r="K113" s="143" t="s">
        <v>1543</v>
      </c>
      <c r="L113" s="143" t="s">
        <v>1544</v>
      </c>
      <c r="M113" s="143" t="s">
        <v>1433</v>
      </c>
      <c r="N113" s="139" t="s">
        <v>1545</v>
      </c>
      <c r="O113" s="139" t="s">
        <v>1435</v>
      </c>
    </row>
    <row r="114" spans="2:17" x14ac:dyDescent="0.25">
      <c r="B114" s="14">
        <v>110</v>
      </c>
      <c r="C114" s="143" t="s">
        <v>588</v>
      </c>
      <c r="D114" s="143" t="s">
        <v>202</v>
      </c>
      <c r="E114" s="143" t="s">
        <v>1075</v>
      </c>
      <c r="F114" s="143" t="s">
        <v>334</v>
      </c>
      <c r="G114" s="14">
        <v>44</v>
      </c>
      <c r="H114" s="143" t="s">
        <v>597</v>
      </c>
      <c r="I114" s="143" t="s">
        <v>597</v>
      </c>
      <c r="J114" s="143" t="s">
        <v>1546</v>
      </c>
      <c r="K114" s="143" t="s">
        <v>1543</v>
      </c>
      <c r="L114" s="143" t="s">
        <v>1547</v>
      </c>
      <c r="M114" s="143" t="s">
        <v>39</v>
      </c>
      <c r="N114" s="139" t="s">
        <v>1548</v>
      </c>
      <c r="O114" s="139" t="s">
        <v>1439</v>
      </c>
    </row>
    <row r="115" spans="2:17" x14ac:dyDescent="0.25">
      <c r="B115" s="14">
        <v>111</v>
      </c>
      <c r="C115" s="143" t="s">
        <v>1057</v>
      </c>
      <c r="D115" s="143" t="s">
        <v>202</v>
      </c>
      <c r="E115" s="143" t="s">
        <v>1066</v>
      </c>
      <c r="F115" s="143" t="s">
        <v>334</v>
      </c>
      <c r="G115" s="14">
        <v>71</v>
      </c>
      <c r="H115" s="143" t="s">
        <v>597</v>
      </c>
      <c r="I115" s="143" t="s">
        <v>653</v>
      </c>
      <c r="J115" s="143" t="s">
        <v>1549</v>
      </c>
      <c r="K115" s="143" t="s">
        <v>1543</v>
      </c>
      <c r="L115" s="143" t="s">
        <v>1550</v>
      </c>
      <c r="M115" s="143" t="s">
        <v>1442</v>
      </c>
      <c r="N115" s="139" t="s">
        <v>1551</v>
      </c>
      <c r="O115" s="139" t="s">
        <v>1444</v>
      </c>
    </row>
    <row r="116" spans="2:17" x14ac:dyDescent="0.25">
      <c r="B116" s="14">
        <v>112</v>
      </c>
      <c r="C116" s="143" t="s">
        <v>1049</v>
      </c>
      <c r="D116" s="143" t="s">
        <v>202</v>
      </c>
      <c r="E116" s="143" t="s">
        <v>1058</v>
      </c>
      <c r="F116" s="143" t="s">
        <v>326</v>
      </c>
      <c r="G116" s="14">
        <v>72</v>
      </c>
      <c r="H116" s="143" t="s">
        <v>653</v>
      </c>
      <c r="I116" s="143" t="s">
        <v>597</v>
      </c>
      <c r="J116" s="143" t="s">
        <v>1552</v>
      </c>
      <c r="K116" s="143" t="s">
        <v>1543</v>
      </c>
      <c r="L116" s="143" t="s">
        <v>1553</v>
      </c>
      <c r="M116" s="143" t="s">
        <v>62</v>
      </c>
      <c r="N116" s="139" t="s">
        <v>1554</v>
      </c>
      <c r="O116" s="139" t="s">
        <v>1448</v>
      </c>
    </row>
    <row r="117" spans="2:17" x14ac:dyDescent="0.25">
      <c r="B117" s="14">
        <v>113</v>
      </c>
      <c r="C117" s="143" t="s">
        <v>1049</v>
      </c>
      <c r="D117" s="143" t="s">
        <v>202</v>
      </c>
      <c r="E117" s="143" t="s">
        <v>1050</v>
      </c>
      <c r="F117" s="143" t="s">
        <v>334</v>
      </c>
      <c r="G117" s="14">
        <v>63</v>
      </c>
      <c r="H117" s="143" t="s">
        <v>653</v>
      </c>
      <c r="I117" s="143" t="s">
        <v>597</v>
      </c>
      <c r="J117" s="143" t="s">
        <v>1555</v>
      </c>
      <c r="K117" s="143" t="s">
        <v>1543</v>
      </c>
      <c r="L117" s="143" t="s">
        <v>1556</v>
      </c>
      <c r="M117" s="143" t="s">
        <v>62</v>
      </c>
      <c r="N117" s="139" t="s">
        <v>1557</v>
      </c>
      <c r="O117" s="139" t="s">
        <v>356</v>
      </c>
    </row>
    <row r="118" spans="2:17" x14ac:dyDescent="0.25">
      <c r="B118" s="14">
        <v>114</v>
      </c>
      <c r="C118" s="143" t="s">
        <v>1057</v>
      </c>
      <c r="D118" s="143" t="s">
        <v>7</v>
      </c>
      <c r="E118" s="143" t="s">
        <v>1058</v>
      </c>
      <c r="F118" s="143" t="s">
        <v>330</v>
      </c>
      <c r="G118" s="14">
        <v>79</v>
      </c>
      <c r="H118" s="143" t="s">
        <v>1558</v>
      </c>
      <c r="I118" s="143" t="s">
        <v>1559</v>
      </c>
      <c r="J118" s="143" t="s">
        <v>1560</v>
      </c>
      <c r="K118" s="143" t="s">
        <v>1543</v>
      </c>
      <c r="L118" s="143" t="s">
        <v>1561</v>
      </c>
      <c r="M118" s="143" t="s">
        <v>1562</v>
      </c>
      <c r="N118" s="139" t="s">
        <v>1563</v>
      </c>
      <c r="O118" s="139" t="s">
        <v>1564</v>
      </c>
    </row>
    <row r="119" spans="2:17" x14ac:dyDescent="0.25">
      <c r="B119" s="14">
        <v>115</v>
      </c>
      <c r="C119" s="143" t="s">
        <v>588</v>
      </c>
      <c r="D119" s="143" t="s">
        <v>202</v>
      </c>
      <c r="E119" s="143" t="s">
        <v>1066</v>
      </c>
      <c r="F119" s="143" t="s">
        <v>326</v>
      </c>
      <c r="G119" s="14">
        <v>58</v>
      </c>
      <c r="H119" s="143" t="s">
        <v>597</v>
      </c>
      <c r="I119" s="143" t="s">
        <v>694</v>
      </c>
      <c r="J119" s="143" t="s">
        <v>1565</v>
      </c>
      <c r="K119" s="143" t="s">
        <v>1543</v>
      </c>
      <c r="L119" s="143" t="s">
        <v>1566</v>
      </c>
      <c r="M119" s="143" t="s">
        <v>20</v>
      </c>
      <c r="N119" s="139" t="s">
        <v>1567</v>
      </c>
      <c r="O119" s="139" t="s">
        <v>1568</v>
      </c>
    </row>
    <row r="120" spans="2:17" x14ac:dyDescent="0.25">
      <c r="B120" s="14">
        <v>116</v>
      </c>
      <c r="C120" s="143" t="s">
        <v>1074</v>
      </c>
      <c r="D120" s="143" t="s">
        <v>202</v>
      </c>
      <c r="E120" s="143" t="s">
        <v>1075</v>
      </c>
      <c r="F120" s="143" t="s">
        <v>334</v>
      </c>
      <c r="G120" s="14">
        <v>59</v>
      </c>
      <c r="H120" s="143" t="s">
        <v>597</v>
      </c>
      <c r="I120" s="143" t="s">
        <v>597</v>
      </c>
      <c r="J120" s="143" t="s">
        <v>1569</v>
      </c>
      <c r="K120" s="143" t="s">
        <v>1543</v>
      </c>
      <c r="L120" s="143" t="s">
        <v>1570</v>
      </c>
      <c r="M120" s="143" t="s">
        <v>1571</v>
      </c>
      <c r="N120" s="139" t="s">
        <v>1572</v>
      </c>
      <c r="O120" s="139" t="s">
        <v>1573</v>
      </c>
      <c r="P120" s="14" t="s">
        <v>1786</v>
      </c>
      <c r="Q120" s="170" t="s">
        <v>1042</v>
      </c>
    </row>
    <row r="121" spans="2:17" x14ac:dyDescent="0.25">
      <c r="B121" s="14">
        <v>117</v>
      </c>
      <c r="C121" s="143" t="s">
        <v>1050</v>
      </c>
      <c r="D121" s="143" t="s">
        <v>202</v>
      </c>
      <c r="E121" s="143" t="s">
        <v>1075</v>
      </c>
      <c r="F121" s="143" t="s">
        <v>334</v>
      </c>
      <c r="G121" s="14">
        <v>65</v>
      </c>
      <c r="H121" s="143" t="s">
        <v>597</v>
      </c>
      <c r="I121" s="143" t="s">
        <v>597</v>
      </c>
      <c r="J121" s="143" t="s">
        <v>1574</v>
      </c>
      <c r="K121" s="143" t="s">
        <v>1575</v>
      </c>
      <c r="L121" s="143" t="s">
        <v>1576</v>
      </c>
      <c r="M121" s="143" t="s">
        <v>1577</v>
      </c>
      <c r="N121" s="139" t="s">
        <v>1578</v>
      </c>
      <c r="O121" s="139" t="s">
        <v>1579</v>
      </c>
    </row>
    <row r="122" spans="2:17" x14ac:dyDescent="0.25">
      <c r="B122" s="14">
        <v>118</v>
      </c>
      <c r="C122" s="143" t="s">
        <v>1066</v>
      </c>
      <c r="D122" s="143" t="s">
        <v>202</v>
      </c>
      <c r="E122" s="143" t="s">
        <v>1074</v>
      </c>
      <c r="F122" s="143" t="s">
        <v>347</v>
      </c>
      <c r="G122" s="14">
        <v>53</v>
      </c>
      <c r="H122" s="143" t="s">
        <v>1187</v>
      </c>
      <c r="I122" s="143" t="s">
        <v>597</v>
      </c>
      <c r="J122" s="143" t="s">
        <v>1580</v>
      </c>
      <c r="K122" s="143" t="s">
        <v>1575</v>
      </c>
      <c r="L122" s="143" t="s">
        <v>1581</v>
      </c>
      <c r="M122" s="143" t="s">
        <v>1582</v>
      </c>
      <c r="N122" s="139" t="s">
        <v>1583</v>
      </c>
      <c r="O122" s="139" t="s">
        <v>1584</v>
      </c>
      <c r="P122" s="14" t="s">
        <v>1787</v>
      </c>
      <c r="Q122" s="170" t="s">
        <v>1042</v>
      </c>
    </row>
    <row r="123" spans="2:17" x14ac:dyDescent="0.25">
      <c r="B123" s="14">
        <v>119</v>
      </c>
      <c r="C123" s="143" t="s">
        <v>1058</v>
      </c>
      <c r="D123" s="143" t="s">
        <v>202</v>
      </c>
      <c r="E123" s="143" t="s">
        <v>588</v>
      </c>
      <c r="F123" s="143" t="s">
        <v>347</v>
      </c>
      <c r="G123" s="14">
        <v>68</v>
      </c>
      <c r="H123" s="143" t="s">
        <v>597</v>
      </c>
      <c r="I123" s="143" t="s">
        <v>597</v>
      </c>
      <c r="J123" s="143" t="s">
        <v>1585</v>
      </c>
      <c r="K123" s="143" t="s">
        <v>1575</v>
      </c>
      <c r="L123" s="143" t="s">
        <v>1586</v>
      </c>
      <c r="M123" s="143" t="s">
        <v>1587</v>
      </c>
      <c r="N123" s="139" t="s">
        <v>1588</v>
      </c>
      <c r="O123" s="139" t="s">
        <v>1589</v>
      </c>
      <c r="P123" s="14" t="s">
        <v>1788</v>
      </c>
      <c r="Q123" s="170" t="s">
        <v>1042</v>
      </c>
    </row>
    <row r="124" spans="2:17" x14ac:dyDescent="0.25">
      <c r="B124" s="14">
        <v>120</v>
      </c>
      <c r="C124" s="143" t="s">
        <v>1049</v>
      </c>
      <c r="D124" s="143" t="s">
        <v>202</v>
      </c>
      <c r="E124" s="143" t="s">
        <v>1057</v>
      </c>
      <c r="F124" s="143" t="s">
        <v>326</v>
      </c>
      <c r="G124" s="14">
        <v>39</v>
      </c>
      <c r="H124" s="143" t="s">
        <v>597</v>
      </c>
      <c r="I124" s="143" t="s">
        <v>597</v>
      </c>
      <c r="J124" s="143" t="s">
        <v>1590</v>
      </c>
      <c r="K124" s="143" t="s">
        <v>1575</v>
      </c>
      <c r="L124" s="143" t="s">
        <v>1591</v>
      </c>
      <c r="M124" s="143" t="s">
        <v>1592</v>
      </c>
      <c r="N124" s="139" t="s">
        <v>1593</v>
      </c>
      <c r="O124" s="139" t="s">
        <v>1594</v>
      </c>
    </row>
    <row r="125" spans="2:17" x14ac:dyDescent="0.25">
      <c r="B125" s="14">
        <v>121</v>
      </c>
      <c r="C125" s="143" t="s">
        <v>1057</v>
      </c>
      <c r="D125" s="143" t="s">
        <v>202</v>
      </c>
      <c r="E125" s="143" t="s">
        <v>1050</v>
      </c>
      <c r="F125" s="143" t="s">
        <v>334</v>
      </c>
      <c r="G125" s="14">
        <v>61</v>
      </c>
      <c r="H125" s="143" t="s">
        <v>597</v>
      </c>
      <c r="I125" s="143" t="s">
        <v>597</v>
      </c>
      <c r="J125" s="143" t="s">
        <v>1595</v>
      </c>
      <c r="K125" s="143" t="s">
        <v>1575</v>
      </c>
      <c r="L125" s="143" t="s">
        <v>1596</v>
      </c>
      <c r="M125" s="143" t="s">
        <v>1597</v>
      </c>
      <c r="N125" s="139" t="s">
        <v>1598</v>
      </c>
      <c r="O125" s="139" t="s">
        <v>1599</v>
      </c>
    </row>
    <row r="126" spans="2:17" x14ac:dyDescent="0.25">
      <c r="B126" s="14">
        <v>122</v>
      </c>
      <c r="C126" s="143" t="s">
        <v>588</v>
      </c>
      <c r="D126" s="143" t="s">
        <v>202</v>
      </c>
      <c r="E126" s="143" t="s">
        <v>1049</v>
      </c>
      <c r="F126" s="143" t="s">
        <v>334</v>
      </c>
      <c r="G126" s="14">
        <v>51</v>
      </c>
      <c r="H126" s="143" t="s">
        <v>597</v>
      </c>
      <c r="I126" s="143" t="s">
        <v>637</v>
      </c>
      <c r="J126" s="143" t="s">
        <v>1600</v>
      </c>
      <c r="K126" s="143" t="s">
        <v>1575</v>
      </c>
      <c r="L126" s="143" t="s">
        <v>1601</v>
      </c>
      <c r="M126" s="143" t="s">
        <v>1602</v>
      </c>
      <c r="N126" s="139" t="s">
        <v>1603</v>
      </c>
      <c r="O126" s="139" t="s">
        <v>607</v>
      </c>
      <c r="P126" s="14" t="s">
        <v>1789</v>
      </c>
      <c r="Q126" s="170" t="s">
        <v>1042</v>
      </c>
    </row>
    <row r="127" spans="2:17" x14ac:dyDescent="0.25">
      <c r="B127" s="14">
        <v>123</v>
      </c>
      <c r="C127" s="143" t="s">
        <v>1074</v>
      </c>
      <c r="D127" s="143" t="s">
        <v>7</v>
      </c>
      <c r="E127" s="143" t="s">
        <v>1058</v>
      </c>
      <c r="F127" s="143" t="s">
        <v>330</v>
      </c>
      <c r="G127" s="14">
        <v>64</v>
      </c>
      <c r="H127" s="143" t="s">
        <v>1604</v>
      </c>
      <c r="I127" s="143" t="s">
        <v>1605</v>
      </c>
      <c r="J127" s="143" t="s">
        <v>1606</v>
      </c>
      <c r="K127" s="143" t="s">
        <v>1575</v>
      </c>
      <c r="L127" s="143" t="s">
        <v>1607</v>
      </c>
      <c r="M127" s="143" t="s">
        <v>16</v>
      </c>
      <c r="N127" s="139" t="s">
        <v>1608</v>
      </c>
      <c r="O127" s="139" t="s">
        <v>250</v>
      </c>
    </row>
    <row r="128" spans="2:17" x14ac:dyDescent="0.25">
      <c r="B128" s="14">
        <v>124</v>
      </c>
      <c r="C128" s="143" t="s">
        <v>1075</v>
      </c>
      <c r="D128" s="143" t="s">
        <v>202</v>
      </c>
      <c r="E128" s="143" t="s">
        <v>1066</v>
      </c>
      <c r="F128" s="143" t="s">
        <v>334</v>
      </c>
      <c r="G128" s="14">
        <v>40</v>
      </c>
      <c r="H128" s="143" t="s">
        <v>597</v>
      </c>
      <c r="I128" s="143" t="s">
        <v>1123</v>
      </c>
      <c r="J128" s="143" t="s">
        <v>1609</v>
      </c>
      <c r="K128" s="143" t="s">
        <v>1575</v>
      </c>
      <c r="L128" s="143" t="s">
        <v>1610</v>
      </c>
      <c r="M128" s="143" t="s">
        <v>959</v>
      </c>
      <c r="N128" s="139" t="s">
        <v>1611</v>
      </c>
      <c r="O128" s="139" t="s">
        <v>961</v>
      </c>
    </row>
    <row r="129" spans="2:17" x14ac:dyDescent="0.25">
      <c r="B129" s="14">
        <v>125</v>
      </c>
      <c r="C129" s="143" t="s">
        <v>1050</v>
      </c>
      <c r="D129" s="143" t="s">
        <v>202</v>
      </c>
      <c r="E129" s="143" t="s">
        <v>1066</v>
      </c>
      <c r="F129" s="143" t="s">
        <v>334</v>
      </c>
      <c r="G129" s="14">
        <v>93</v>
      </c>
      <c r="H129" s="143" t="s">
        <v>597</v>
      </c>
      <c r="I129" s="143" t="s">
        <v>1123</v>
      </c>
      <c r="J129" s="143" t="s">
        <v>1612</v>
      </c>
      <c r="K129" s="143" t="s">
        <v>1575</v>
      </c>
      <c r="L129" s="143" t="s">
        <v>1613</v>
      </c>
      <c r="M129" s="143" t="s">
        <v>1614</v>
      </c>
      <c r="N129" s="139" t="s">
        <v>1615</v>
      </c>
      <c r="O129" s="139" t="s">
        <v>1616</v>
      </c>
    </row>
    <row r="130" spans="2:17" x14ac:dyDescent="0.25">
      <c r="B130" s="14">
        <v>126</v>
      </c>
      <c r="C130" s="143" t="s">
        <v>1058</v>
      </c>
      <c r="D130" s="143" t="s">
        <v>202</v>
      </c>
      <c r="E130" s="143" t="s">
        <v>1075</v>
      </c>
      <c r="F130" s="143" t="s">
        <v>347</v>
      </c>
      <c r="G130" s="14">
        <v>58</v>
      </c>
      <c r="H130" s="143" t="s">
        <v>597</v>
      </c>
      <c r="I130" s="143" t="s">
        <v>597</v>
      </c>
      <c r="J130" s="143" t="s">
        <v>1617</v>
      </c>
      <c r="K130" s="143" t="s">
        <v>1618</v>
      </c>
      <c r="L130" s="143" t="s">
        <v>1619</v>
      </c>
      <c r="M130" s="143" t="s">
        <v>1577</v>
      </c>
      <c r="N130" s="139" t="s">
        <v>1620</v>
      </c>
      <c r="O130" s="139" t="s">
        <v>1579</v>
      </c>
      <c r="P130" s="14" t="s">
        <v>1790</v>
      </c>
      <c r="Q130" s="170" t="s">
        <v>1042</v>
      </c>
    </row>
    <row r="131" spans="2:17" x14ac:dyDescent="0.25">
      <c r="B131" s="14">
        <v>127</v>
      </c>
      <c r="C131" s="143" t="s">
        <v>1049</v>
      </c>
      <c r="D131" s="143" t="s">
        <v>202</v>
      </c>
      <c r="E131" s="143" t="s">
        <v>1074</v>
      </c>
      <c r="F131" s="143" t="s">
        <v>326</v>
      </c>
      <c r="G131" s="14">
        <v>60</v>
      </c>
      <c r="H131" s="143" t="s">
        <v>653</v>
      </c>
      <c r="I131" s="143" t="s">
        <v>597</v>
      </c>
      <c r="J131" s="143" t="s">
        <v>1621</v>
      </c>
      <c r="K131" s="143" t="s">
        <v>1618</v>
      </c>
      <c r="L131" s="143" t="s">
        <v>1622</v>
      </c>
      <c r="M131" s="143" t="s">
        <v>1623</v>
      </c>
      <c r="N131" s="139" t="s">
        <v>1624</v>
      </c>
      <c r="O131" s="139" t="s">
        <v>607</v>
      </c>
    </row>
    <row r="132" spans="2:17" x14ac:dyDescent="0.25">
      <c r="B132" s="14">
        <v>128</v>
      </c>
      <c r="C132" s="143" t="s">
        <v>1057</v>
      </c>
      <c r="D132" s="143" t="s">
        <v>202</v>
      </c>
      <c r="E132" s="143" t="s">
        <v>588</v>
      </c>
      <c r="F132" s="143" t="s">
        <v>334</v>
      </c>
      <c r="G132" s="14">
        <v>143</v>
      </c>
      <c r="H132" s="143" t="s">
        <v>597</v>
      </c>
      <c r="I132" s="143" t="s">
        <v>597</v>
      </c>
      <c r="J132" s="143" t="s">
        <v>1632</v>
      </c>
      <c r="K132" s="143" t="s">
        <v>1618</v>
      </c>
      <c r="L132" s="143" t="s">
        <v>1633</v>
      </c>
      <c r="M132" s="143" t="s">
        <v>1634</v>
      </c>
      <c r="N132" s="139" t="s">
        <v>1635</v>
      </c>
      <c r="O132" s="139" t="s">
        <v>1636</v>
      </c>
    </row>
    <row r="133" spans="2:17" x14ac:dyDescent="0.25">
      <c r="B133" s="14">
        <v>129</v>
      </c>
      <c r="C133" s="143" t="s">
        <v>588</v>
      </c>
      <c r="D133" s="143" t="s">
        <v>202</v>
      </c>
      <c r="E133" s="143" t="s">
        <v>1050</v>
      </c>
      <c r="F133" s="143" t="s">
        <v>347</v>
      </c>
      <c r="G133" s="14">
        <v>60</v>
      </c>
      <c r="H133" s="143" t="s">
        <v>597</v>
      </c>
      <c r="I133" s="143" t="s">
        <v>597</v>
      </c>
      <c r="J133" s="143" t="s">
        <v>1637</v>
      </c>
      <c r="K133" s="143" t="s">
        <v>1618</v>
      </c>
      <c r="L133" s="143" t="s">
        <v>1638</v>
      </c>
      <c r="M133" s="143" t="s">
        <v>1639</v>
      </c>
      <c r="N133" s="139" t="s">
        <v>1640</v>
      </c>
      <c r="O133" s="139" t="s">
        <v>1641</v>
      </c>
      <c r="P133" s="14" t="s">
        <v>1791</v>
      </c>
      <c r="Q133" s="170" t="s">
        <v>1042</v>
      </c>
    </row>
    <row r="134" spans="2:17" x14ac:dyDescent="0.25">
      <c r="B134" s="14">
        <v>130</v>
      </c>
      <c r="C134" s="143" t="s">
        <v>1074</v>
      </c>
      <c r="D134" s="143" t="s">
        <v>202</v>
      </c>
      <c r="E134" s="143" t="s">
        <v>1057</v>
      </c>
      <c r="F134" s="143" t="s">
        <v>334</v>
      </c>
      <c r="G134" s="14">
        <v>58</v>
      </c>
      <c r="H134" s="143" t="s">
        <v>597</v>
      </c>
      <c r="I134" s="143" t="s">
        <v>597</v>
      </c>
      <c r="J134" s="143" t="s">
        <v>1642</v>
      </c>
      <c r="K134" s="143" t="s">
        <v>1618</v>
      </c>
      <c r="L134" s="143" t="s">
        <v>1643</v>
      </c>
      <c r="M134" s="143" t="s">
        <v>1634</v>
      </c>
      <c r="N134" s="139" t="s">
        <v>1644</v>
      </c>
      <c r="O134" s="139" t="s">
        <v>1636</v>
      </c>
    </row>
    <row r="135" spans="2:17" x14ac:dyDescent="0.25">
      <c r="B135" s="14">
        <v>131</v>
      </c>
      <c r="C135" s="143" t="s">
        <v>1075</v>
      </c>
      <c r="D135" s="143" t="s">
        <v>7</v>
      </c>
      <c r="E135" s="143" t="s">
        <v>1049</v>
      </c>
      <c r="F135" s="143" t="s">
        <v>330</v>
      </c>
      <c r="G135" s="14">
        <v>57</v>
      </c>
      <c r="H135" s="143" t="s">
        <v>1645</v>
      </c>
      <c r="I135" s="143" t="s">
        <v>1646</v>
      </c>
      <c r="J135" s="143" t="s">
        <v>1647</v>
      </c>
      <c r="K135" s="143" t="s">
        <v>1618</v>
      </c>
      <c r="L135" s="143" t="s">
        <v>1648</v>
      </c>
      <c r="M135" s="143" t="s">
        <v>1639</v>
      </c>
      <c r="N135" s="139" t="s">
        <v>1649</v>
      </c>
      <c r="O135" s="139" t="s">
        <v>1641</v>
      </c>
    </row>
    <row r="136" spans="2:17" x14ac:dyDescent="0.25">
      <c r="B136" s="14">
        <v>132</v>
      </c>
      <c r="C136" s="143" t="s">
        <v>1066</v>
      </c>
      <c r="D136" s="143" t="s">
        <v>7</v>
      </c>
      <c r="E136" s="143" t="s">
        <v>1058</v>
      </c>
      <c r="F136" s="143" t="s">
        <v>330</v>
      </c>
      <c r="G136" s="14">
        <v>70</v>
      </c>
      <c r="H136" s="143" t="s">
        <v>1650</v>
      </c>
      <c r="I136" s="143" t="s">
        <v>1651</v>
      </c>
      <c r="J136" s="143" t="s">
        <v>1652</v>
      </c>
      <c r="K136" s="143" t="s">
        <v>1618</v>
      </c>
      <c r="L136" s="143" t="s">
        <v>1653</v>
      </c>
      <c r="M136" s="143" t="s">
        <v>951</v>
      </c>
      <c r="N136" s="139" t="s">
        <v>1654</v>
      </c>
      <c r="O136" s="139" t="s">
        <v>1655</v>
      </c>
    </row>
    <row r="137" spans="2:17" x14ac:dyDescent="0.25">
      <c r="B137" s="14">
        <v>133</v>
      </c>
      <c r="C137" s="143" t="s">
        <v>1050</v>
      </c>
      <c r="D137" s="143" t="s">
        <v>202</v>
      </c>
      <c r="E137" s="143" t="s">
        <v>1058</v>
      </c>
      <c r="F137" s="143" t="s">
        <v>334</v>
      </c>
      <c r="G137" s="14">
        <v>52</v>
      </c>
      <c r="H137" s="143" t="s">
        <v>597</v>
      </c>
      <c r="I137" s="143" t="s">
        <v>597</v>
      </c>
      <c r="J137" s="143" t="s">
        <v>1656</v>
      </c>
      <c r="K137" s="143" t="s">
        <v>1618</v>
      </c>
      <c r="L137" s="143" t="s">
        <v>1657</v>
      </c>
      <c r="M137" s="143" t="s">
        <v>887</v>
      </c>
      <c r="N137" s="139" t="s">
        <v>1658</v>
      </c>
      <c r="O137" s="139" t="s">
        <v>889</v>
      </c>
    </row>
    <row r="138" spans="2:17" x14ac:dyDescent="0.25">
      <c r="B138" s="14">
        <v>134</v>
      </c>
      <c r="C138" s="143" t="s">
        <v>1049</v>
      </c>
      <c r="D138" s="143" t="s">
        <v>202</v>
      </c>
      <c r="E138" s="143" t="s">
        <v>1066</v>
      </c>
      <c r="F138" s="143" t="s">
        <v>326</v>
      </c>
      <c r="G138" s="14">
        <v>67</v>
      </c>
      <c r="H138" s="143" t="s">
        <v>653</v>
      </c>
      <c r="I138" s="143" t="s">
        <v>1067</v>
      </c>
      <c r="J138" s="143" t="s">
        <v>1659</v>
      </c>
      <c r="K138" s="143" t="s">
        <v>1660</v>
      </c>
      <c r="L138" s="143" t="s">
        <v>1661</v>
      </c>
      <c r="M138" s="143" t="s">
        <v>905</v>
      </c>
      <c r="N138" s="139" t="s">
        <v>1662</v>
      </c>
      <c r="O138" s="139" t="s">
        <v>907</v>
      </c>
    </row>
    <row r="139" spans="2:17" x14ac:dyDescent="0.25">
      <c r="B139" s="14">
        <v>135</v>
      </c>
      <c r="C139" s="143" t="s">
        <v>1057</v>
      </c>
      <c r="D139" s="143" t="s">
        <v>202</v>
      </c>
      <c r="E139" s="143" t="s">
        <v>1075</v>
      </c>
      <c r="F139" s="143" t="s">
        <v>334</v>
      </c>
      <c r="G139" s="14">
        <v>42</v>
      </c>
      <c r="H139" s="143" t="s">
        <v>597</v>
      </c>
      <c r="I139" s="143" t="s">
        <v>597</v>
      </c>
      <c r="J139" s="143" t="s">
        <v>1663</v>
      </c>
      <c r="K139" s="143" t="s">
        <v>1660</v>
      </c>
      <c r="L139" s="143" t="s">
        <v>1664</v>
      </c>
      <c r="M139" s="143" t="s">
        <v>1665</v>
      </c>
      <c r="N139" s="139" t="s">
        <v>1666</v>
      </c>
      <c r="O139" s="139" t="s">
        <v>371</v>
      </c>
    </row>
    <row r="140" spans="2:17" x14ac:dyDescent="0.25">
      <c r="B140" s="14">
        <v>136</v>
      </c>
      <c r="C140" s="143" t="s">
        <v>588</v>
      </c>
      <c r="D140" s="143" t="s">
        <v>202</v>
      </c>
      <c r="E140" s="143" t="s">
        <v>1074</v>
      </c>
      <c r="F140" s="143" t="s">
        <v>334</v>
      </c>
      <c r="G140" s="14">
        <v>158</v>
      </c>
      <c r="H140" s="143" t="s">
        <v>597</v>
      </c>
      <c r="I140" s="143" t="s">
        <v>597</v>
      </c>
      <c r="J140" s="143" t="s">
        <v>1667</v>
      </c>
      <c r="K140" s="143" t="s">
        <v>1660</v>
      </c>
      <c r="L140" s="143" t="s">
        <v>1668</v>
      </c>
      <c r="M140" s="143" t="s">
        <v>1669</v>
      </c>
      <c r="N140" s="139" t="s">
        <v>1670</v>
      </c>
      <c r="O140" s="139" t="s">
        <v>1671</v>
      </c>
    </row>
    <row r="141" spans="2:17" x14ac:dyDescent="0.25">
      <c r="B141" s="14">
        <v>137</v>
      </c>
      <c r="C141" s="143" t="s">
        <v>1074</v>
      </c>
      <c r="D141" s="143" t="s">
        <v>7</v>
      </c>
      <c r="E141" s="143" t="s">
        <v>1050</v>
      </c>
      <c r="F141" s="143" t="s">
        <v>330</v>
      </c>
      <c r="G141" s="14">
        <v>45</v>
      </c>
      <c r="H141" s="143" t="s">
        <v>1672</v>
      </c>
      <c r="I141" s="143" t="s">
        <v>1673</v>
      </c>
      <c r="J141" s="143" t="s">
        <v>1674</v>
      </c>
      <c r="K141" s="143" t="s">
        <v>1660</v>
      </c>
      <c r="L141" s="143" t="s">
        <v>1675</v>
      </c>
      <c r="M141" s="143" t="s">
        <v>674</v>
      </c>
      <c r="N141" s="139" t="s">
        <v>1676</v>
      </c>
      <c r="O141" s="139" t="s">
        <v>676</v>
      </c>
    </row>
    <row r="142" spans="2:17" x14ac:dyDescent="0.25">
      <c r="B142" s="14">
        <v>138</v>
      </c>
      <c r="C142" s="143" t="s">
        <v>1075</v>
      </c>
      <c r="D142" s="143" t="s">
        <v>7</v>
      </c>
      <c r="E142" s="143" t="s">
        <v>588</v>
      </c>
      <c r="F142" s="143" t="s">
        <v>330</v>
      </c>
      <c r="G142" s="14">
        <v>65</v>
      </c>
      <c r="H142" s="143" t="s">
        <v>1677</v>
      </c>
      <c r="I142" s="143" t="s">
        <v>1202</v>
      </c>
      <c r="J142" s="143" t="s">
        <v>1678</v>
      </c>
      <c r="K142" s="143" t="s">
        <v>1660</v>
      </c>
      <c r="L142" s="143" t="s">
        <v>1679</v>
      </c>
      <c r="M142" s="143" t="s">
        <v>198</v>
      </c>
      <c r="N142" s="139" t="s">
        <v>1680</v>
      </c>
      <c r="O142" s="139" t="s">
        <v>363</v>
      </c>
    </row>
    <row r="143" spans="2:17" x14ac:dyDescent="0.25">
      <c r="B143" s="14">
        <v>139</v>
      </c>
      <c r="C143" s="143" t="s">
        <v>1066</v>
      </c>
      <c r="D143" s="143" t="s">
        <v>202</v>
      </c>
      <c r="E143" s="143" t="s">
        <v>1057</v>
      </c>
      <c r="F143" s="143" t="s">
        <v>416</v>
      </c>
      <c r="G143" s="14">
        <v>132</v>
      </c>
      <c r="H143" s="143" t="s">
        <v>1681</v>
      </c>
      <c r="I143" s="143" t="s">
        <v>597</v>
      </c>
      <c r="J143" s="143" t="s">
        <v>1682</v>
      </c>
      <c r="K143" s="143" t="s">
        <v>1660</v>
      </c>
      <c r="L143" s="143" t="s">
        <v>1683</v>
      </c>
      <c r="M143" s="143" t="s">
        <v>1684</v>
      </c>
      <c r="N143" s="139" t="s">
        <v>1685</v>
      </c>
      <c r="O143" s="139" t="s">
        <v>250</v>
      </c>
    </row>
    <row r="144" spans="2:17" x14ac:dyDescent="0.25">
      <c r="B144" s="14">
        <v>140</v>
      </c>
      <c r="C144" s="143" t="s">
        <v>1058</v>
      </c>
      <c r="D144" s="143" t="s">
        <v>202</v>
      </c>
      <c r="E144" s="143" t="s">
        <v>1049</v>
      </c>
      <c r="F144" s="143" t="s">
        <v>326</v>
      </c>
      <c r="G144" s="14">
        <v>56</v>
      </c>
      <c r="H144" s="143" t="s">
        <v>597</v>
      </c>
      <c r="I144" s="143" t="s">
        <v>597</v>
      </c>
      <c r="J144" s="143" t="s">
        <v>1686</v>
      </c>
      <c r="K144" s="143" t="s">
        <v>1660</v>
      </c>
      <c r="L144" s="143" t="s">
        <v>1687</v>
      </c>
      <c r="M144" s="143" t="s">
        <v>16</v>
      </c>
      <c r="N144" s="139" t="s">
        <v>1688</v>
      </c>
      <c r="O144" s="139" t="s">
        <v>1689</v>
      </c>
    </row>
    <row r="145" spans="2:17" x14ac:dyDescent="0.25">
      <c r="B145" s="14">
        <v>141</v>
      </c>
      <c r="C145" s="143" t="s">
        <v>1050</v>
      </c>
      <c r="D145" s="143" t="s">
        <v>202</v>
      </c>
      <c r="E145" s="143" t="s">
        <v>1049</v>
      </c>
      <c r="F145" s="143" t="s">
        <v>334</v>
      </c>
      <c r="G145" s="14">
        <v>44</v>
      </c>
      <c r="H145" s="143" t="s">
        <v>597</v>
      </c>
      <c r="I145" s="143" t="s">
        <v>653</v>
      </c>
      <c r="J145" s="143" t="s">
        <v>1690</v>
      </c>
      <c r="K145" s="143" t="s">
        <v>1660</v>
      </c>
      <c r="L145" s="143" t="s">
        <v>1691</v>
      </c>
      <c r="M145" s="143" t="s">
        <v>62</v>
      </c>
      <c r="N145" s="139" t="s">
        <v>1692</v>
      </c>
      <c r="O145" s="139" t="s">
        <v>356</v>
      </c>
    </row>
    <row r="146" spans="2:17" x14ac:dyDescent="0.25">
      <c r="B146" s="14">
        <v>142</v>
      </c>
      <c r="C146" s="143" t="s">
        <v>1058</v>
      </c>
      <c r="D146" s="143" t="s">
        <v>202</v>
      </c>
      <c r="E146" s="143" t="s">
        <v>1057</v>
      </c>
      <c r="F146" s="143" t="s">
        <v>347</v>
      </c>
      <c r="G146" s="14">
        <v>77</v>
      </c>
      <c r="H146" s="143" t="s">
        <v>597</v>
      </c>
      <c r="I146" s="143" t="s">
        <v>597</v>
      </c>
      <c r="J146" s="143" t="s">
        <v>1693</v>
      </c>
      <c r="K146" s="143" t="s">
        <v>1694</v>
      </c>
      <c r="L146" s="143" t="s">
        <v>1695</v>
      </c>
      <c r="M146" s="143" t="s">
        <v>1562</v>
      </c>
      <c r="N146" s="139" t="s">
        <v>1696</v>
      </c>
      <c r="O146" s="139" t="s">
        <v>1564</v>
      </c>
      <c r="P146" s="14" t="s">
        <v>1792</v>
      </c>
      <c r="Q146" s="170" t="s">
        <v>1042</v>
      </c>
    </row>
    <row r="147" spans="2:17" x14ac:dyDescent="0.25">
      <c r="B147" s="14">
        <v>143</v>
      </c>
      <c r="C147" s="143" t="s">
        <v>1066</v>
      </c>
      <c r="D147" s="143" t="s">
        <v>202</v>
      </c>
      <c r="E147" s="143" t="s">
        <v>588</v>
      </c>
      <c r="F147" s="143" t="s">
        <v>347</v>
      </c>
      <c r="G147" s="14">
        <v>68</v>
      </c>
      <c r="H147" s="143" t="s">
        <v>637</v>
      </c>
      <c r="I147" s="143" t="s">
        <v>597</v>
      </c>
      <c r="J147" s="143" t="s">
        <v>1697</v>
      </c>
      <c r="K147" s="143" t="s">
        <v>1694</v>
      </c>
      <c r="L147" s="143" t="s">
        <v>1698</v>
      </c>
      <c r="M147" s="143" t="s">
        <v>20</v>
      </c>
      <c r="N147" s="139" t="s">
        <v>1699</v>
      </c>
      <c r="O147" s="139" t="s">
        <v>1568</v>
      </c>
      <c r="P147" s="14" t="s">
        <v>1793</v>
      </c>
      <c r="Q147" s="170" t="s">
        <v>1042</v>
      </c>
    </row>
    <row r="148" spans="2:17" x14ac:dyDescent="0.25">
      <c r="B148" s="14">
        <v>144</v>
      </c>
      <c r="C148" s="143" t="s">
        <v>1075</v>
      </c>
      <c r="D148" s="143" t="s">
        <v>7</v>
      </c>
      <c r="E148" s="143" t="s">
        <v>1074</v>
      </c>
      <c r="F148" s="143" t="s">
        <v>330</v>
      </c>
      <c r="G148" s="14">
        <v>67</v>
      </c>
      <c r="H148" s="143" t="s">
        <v>608</v>
      </c>
      <c r="I148" s="143" t="s">
        <v>1700</v>
      </c>
      <c r="J148" s="143" t="s">
        <v>1701</v>
      </c>
      <c r="K148" s="143" t="s">
        <v>1694</v>
      </c>
      <c r="L148" s="143" t="s">
        <v>1702</v>
      </c>
      <c r="M148" s="143" t="s">
        <v>1571</v>
      </c>
      <c r="N148" s="139" t="s">
        <v>1703</v>
      </c>
      <c r="O148" s="139" t="s">
        <v>1573</v>
      </c>
    </row>
    <row r="149" spans="2:17" x14ac:dyDescent="0.25">
      <c r="B149" s="14">
        <v>145</v>
      </c>
      <c r="C149" s="143" t="s">
        <v>1075</v>
      </c>
      <c r="D149" s="143" t="s">
        <v>7</v>
      </c>
      <c r="E149" s="143" t="s">
        <v>1050</v>
      </c>
      <c r="F149" s="143" t="s">
        <v>330</v>
      </c>
      <c r="G149" s="14">
        <v>46</v>
      </c>
      <c r="H149" s="143" t="s">
        <v>608</v>
      </c>
      <c r="I149" s="143" t="s">
        <v>1704</v>
      </c>
      <c r="J149" s="143" t="s">
        <v>1705</v>
      </c>
      <c r="K149" s="143" t="s">
        <v>1694</v>
      </c>
      <c r="L149" s="143" t="s">
        <v>1706</v>
      </c>
      <c r="M149" s="143" t="s">
        <v>1577</v>
      </c>
      <c r="N149" s="139" t="s">
        <v>1707</v>
      </c>
      <c r="O149" s="139" t="s">
        <v>1579</v>
      </c>
    </row>
    <row r="150" spans="2:17" x14ac:dyDescent="0.25">
      <c r="B150" s="14">
        <v>146</v>
      </c>
      <c r="C150" s="143" t="s">
        <v>1074</v>
      </c>
      <c r="D150" s="143" t="s">
        <v>202</v>
      </c>
      <c r="E150" s="143" t="s">
        <v>1066</v>
      </c>
      <c r="F150" s="143" t="s">
        <v>326</v>
      </c>
      <c r="G150" s="14">
        <v>117</v>
      </c>
      <c r="H150" s="143" t="s">
        <v>597</v>
      </c>
      <c r="I150" s="143" t="s">
        <v>1708</v>
      </c>
      <c r="J150" s="143" t="s">
        <v>1709</v>
      </c>
      <c r="K150" s="143" t="s">
        <v>1694</v>
      </c>
      <c r="L150" s="143" t="s">
        <v>1710</v>
      </c>
      <c r="M150" s="143" t="s">
        <v>1582</v>
      </c>
      <c r="N150" s="139" t="s">
        <v>1711</v>
      </c>
      <c r="O150" s="139" t="s">
        <v>1584</v>
      </c>
    </row>
    <row r="151" spans="2:17" x14ac:dyDescent="0.25">
      <c r="B151" s="14">
        <v>147</v>
      </c>
      <c r="C151" s="143" t="s">
        <v>588</v>
      </c>
      <c r="D151" s="143" t="s">
        <v>8</v>
      </c>
      <c r="E151" s="143" t="s">
        <v>1058</v>
      </c>
      <c r="F151" s="143" t="s">
        <v>330</v>
      </c>
      <c r="G151" s="14">
        <v>63</v>
      </c>
      <c r="H151" s="143" t="s">
        <v>665</v>
      </c>
      <c r="I151" s="143" t="s">
        <v>1712</v>
      </c>
      <c r="J151" s="143" t="s">
        <v>1713</v>
      </c>
      <c r="K151" s="143" t="s">
        <v>1694</v>
      </c>
      <c r="L151" s="143" t="s">
        <v>1714</v>
      </c>
      <c r="M151" s="143" t="s">
        <v>1587</v>
      </c>
      <c r="N151" s="139" t="s">
        <v>1715</v>
      </c>
      <c r="O151" s="139" t="s">
        <v>1589</v>
      </c>
    </row>
    <row r="152" spans="2:17" x14ac:dyDescent="0.25">
      <c r="B152" s="14">
        <v>148</v>
      </c>
      <c r="C152" s="143" t="s">
        <v>1057</v>
      </c>
      <c r="D152" s="143" t="s">
        <v>202</v>
      </c>
      <c r="E152" s="143" t="s">
        <v>1049</v>
      </c>
      <c r="F152" s="143" t="s">
        <v>334</v>
      </c>
      <c r="G152" s="14">
        <v>46</v>
      </c>
      <c r="H152" s="143" t="s">
        <v>597</v>
      </c>
      <c r="I152" s="143" t="s">
        <v>637</v>
      </c>
      <c r="J152" s="143" t="s">
        <v>1716</v>
      </c>
      <c r="K152" s="143" t="s">
        <v>1694</v>
      </c>
      <c r="L152" s="143" t="s">
        <v>1309</v>
      </c>
      <c r="M152" s="143" t="s">
        <v>1592</v>
      </c>
      <c r="N152" s="139" t="s">
        <v>1717</v>
      </c>
      <c r="O152" s="139" t="s">
        <v>1594</v>
      </c>
    </row>
    <row r="153" spans="2:17" x14ac:dyDescent="0.25">
      <c r="B153" s="14">
        <v>149</v>
      </c>
      <c r="C153" s="143" t="s">
        <v>1050</v>
      </c>
      <c r="D153" s="143" t="s">
        <v>202</v>
      </c>
      <c r="E153" s="143" t="s">
        <v>1057</v>
      </c>
      <c r="F153" s="143" t="s">
        <v>416</v>
      </c>
      <c r="G153" s="14">
        <v>177</v>
      </c>
      <c r="H153" s="143" t="s">
        <v>597</v>
      </c>
      <c r="I153" s="143" t="s">
        <v>597</v>
      </c>
      <c r="J153" s="143" t="s">
        <v>1718</v>
      </c>
      <c r="K153" s="143" t="s">
        <v>1694</v>
      </c>
      <c r="L153" s="143" t="s">
        <v>1719</v>
      </c>
      <c r="M153" s="143" t="s">
        <v>1597</v>
      </c>
      <c r="N153" s="139" t="s">
        <v>1720</v>
      </c>
      <c r="O153" s="139" t="s">
        <v>1599</v>
      </c>
    </row>
    <row r="154" spans="2:17" x14ac:dyDescent="0.25">
      <c r="B154" s="14">
        <v>150</v>
      </c>
      <c r="C154" s="143" t="s">
        <v>1049</v>
      </c>
      <c r="D154" s="143" t="s">
        <v>202</v>
      </c>
      <c r="E154" s="143" t="s">
        <v>588</v>
      </c>
      <c r="F154" s="143" t="s">
        <v>347</v>
      </c>
      <c r="G154" s="14">
        <v>112</v>
      </c>
      <c r="H154" s="143" t="s">
        <v>653</v>
      </c>
      <c r="I154" s="143" t="s">
        <v>597</v>
      </c>
      <c r="J154" s="143" t="s">
        <v>1721</v>
      </c>
      <c r="K154" s="143" t="s">
        <v>1722</v>
      </c>
      <c r="L154" s="143" t="s">
        <v>1723</v>
      </c>
      <c r="M154" s="143" t="s">
        <v>1602</v>
      </c>
      <c r="N154" s="139" t="s">
        <v>1724</v>
      </c>
      <c r="O154" s="139" t="s">
        <v>607</v>
      </c>
      <c r="P154" s="14" t="s">
        <v>1794</v>
      </c>
      <c r="Q154" s="170" t="s">
        <v>1042</v>
      </c>
    </row>
    <row r="155" spans="2:17" x14ac:dyDescent="0.25">
      <c r="B155" s="14">
        <v>151</v>
      </c>
      <c r="C155" s="143" t="s">
        <v>1058</v>
      </c>
      <c r="D155" s="143" t="s">
        <v>202</v>
      </c>
      <c r="E155" s="143" t="s">
        <v>1074</v>
      </c>
      <c r="F155" s="143" t="s">
        <v>334</v>
      </c>
      <c r="G155" s="14">
        <v>58</v>
      </c>
      <c r="H155" s="143" t="s">
        <v>597</v>
      </c>
      <c r="I155" s="143" t="s">
        <v>597</v>
      </c>
      <c r="J155" s="143" t="s">
        <v>1725</v>
      </c>
      <c r="K155" s="143" t="s">
        <v>1722</v>
      </c>
      <c r="L155" s="143" t="s">
        <v>1726</v>
      </c>
      <c r="M155" s="143" t="s">
        <v>16</v>
      </c>
      <c r="N155" s="139" t="s">
        <v>1727</v>
      </c>
      <c r="O155" s="139" t="s">
        <v>250</v>
      </c>
    </row>
    <row r="156" spans="2:17" x14ac:dyDescent="0.25">
      <c r="B156" s="14">
        <v>152</v>
      </c>
      <c r="C156" s="143" t="s">
        <v>1066</v>
      </c>
      <c r="D156" s="143" t="s">
        <v>202</v>
      </c>
      <c r="E156" s="143" t="s">
        <v>1075</v>
      </c>
      <c r="F156" s="143" t="s">
        <v>347</v>
      </c>
      <c r="G156" s="14">
        <v>61</v>
      </c>
      <c r="H156" s="143" t="s">
        <v>597</v>
      </c>
      <c r="I156" s="143" t="s">
        <v>597</v>
      </c>
      <c r="J156" s="143" t="s">
        <v>1728</v>
      </c>
      <c r="K156" s="143" t="s">
        <v>1722</v>
      </c>
      <c r="L156" s="143" t="s">
        <v>1729</v>
      </c>
      <c r="M156" s="143" t="s">
        <v>959</v>
      </c>
      <c r="N156" s="139" t="s">
        <v>1730</v>
      </c>
      <c r="O156" s="139" t="s">
        <v>961</v>
      </c>
      <c r="P156" s="14" t="s">
        <v>1800</v>
      </c>
      <c r="Q156" s="170" t="s">
        <v>1042</v>
      </c>
    </row>
    <row r="157" spans="2:17" x14ac:dyDescent="0.25">
      <c r="B157" s="14">
        <v>153</v>
      </c>
      <c r="C157" s="143" t="s">
        <v>1066</v>
      </c>
      <c r="D157" s="143" t="s">
        <v>202</v>
      </c>
      <c r="E157" s="143" t="s">
        <v>1050</v>
      </c>
      <c r="F157" s="143" t="s">
        <v>347</v>
      </c>
      <c r="G157" s="14">
        <v>47</v>
      </c>
      <c r="H157" s="143" t="s">
        <v>597</v>
      </c>
      <c r="I157" s="143" t="s">
        <v>597</v>
      </c>
      <c r="J157" s="143" t="s">
        <v>1731</v>
      </c>
      <c r="K157" s="143" t="s">
        <v>1722</v>
      </c>
      <c r="L157" s="143" t="s">
        <v>1732</v>
      </c>
      <c r="M157" s="143" t="s">
        <v>1614</v>
      </c>
      <c r="N157" s="139" t="s">
        <v>1733</v>
      </c>
      <c r="O157" s="139" t="s">
        <v>1616</v>
      </c>
      <c r="P157" s="14" t="s">
        <v>1795</v>
      </c>
      <c r="Q157" s="170" t="s">
        <v>1042</v>
      </c>
    </row>
    <row r="158" spans="2:17" x14ac:dyDescent="0.25">
      <c r="B158" s="14">
        <v>154</v>
      </c>
      <c r="C158" s="143" t="s">
        <v>1075</v>
      </c>
      <c r="D158" s="143" t="s">
        <v>7</v>
      </c>
      <c r="E158" s="143" t="s">
        <v>1058</v>
      </c>
      <c r="F158" s="143" t="s">
        <v>330</v>
      </c>
      <c r="G158" s="14">
        <v>57</v>
      </c>
      <c r="H158" s="143" t="s">
        <v>608</v>
      </c>
      <c r="I158" s="143" t="s">
        <v>1734</v>
      </c>
      <c r="J158" s="143" t="s">
        <v>1735</v>
      </c>
      <c r="K158" s="143" t="s">
        <v>1722</v>
      </c>
      <c r="L158" s="143" t="s">
        <v>1736</v>
      </c>
      <c r="M158" s="143" t="s">
        <v>1577</v>
      </c>
      <c r="N158" s="139" t="s">
        <v>1737</v>
      </c>
      <c r="O158" s="139" t="s">
        <v>1579</v>
      </c>
    </row>
    <row r="159" spans="2:17" x14ac:dyDescent="0.25">
      <c r="B159" s="14">
        <v>155</v>
      </c>
      <c r="C159" s="143" t="s">
        <v>1074</v>
      </c>
      <c r="D159" s="143" t="s">
        <v>7</v>
      </c>
      <c r="E159" s="143" t="s">
        <v>1049</v>
      </c>
      <c r="F159" s="143" t="s">
        <v>330</v>
      </c>
      <c r="G159" s="14">
        <v>73</v>
      </c>
      <c r="H159" s="143" t="s">
        <v>1456</v>
      </c>
      <c r="I159" s="143" t="s">
        <v>1738</v>
      </c>
      <c r="J159" s="143" t="s">
        <v>1739</v>
      </c>
      <c r="K159" s="143" t="s">
        <v>1722</v>
      </c>
      <c r="L159" s="143" t="s">
        <v>1740</v>
      </c>
      <c r="M159" s="143" t="s">
        <v>1623</v>
      </c>
      <c r="N159" s="139" t="s">
        <v>1741</v>
      </c>
      <c r="O159" s="139" t="s">
        <v>607</v>
      </c>
    </row>
    <row r="160" spans="2:17" x14ac:dyDescent="0.25">
      <c r="B160" s="14">
        <v>156</v>
      </c>
      <c r="C160" s="143" t="s">
        <v>588</v>
      </c>
      <c r="D160" s="143" t="s">
        <v>202</v>
      </c>
      <c r="E160" s="143" t="s">
        <v>1057</v>
      </c>
      <c r="F160" s="143" t="s">
        <v>326</v>
      </c>
      <c r="G160" s="14">
        <v>59</v>
      </c>
      <c r="H160" s="143" t="s">
        <v>597</v>
      </c>
      <c r="I160" s="143" t="s">
        <v>597</v>
      </c>
      <c r="J160" s="143" t="s">
        <v>1742</v>
      </c>
      <c r="K160" s="143" t="s">
        <v>1722</v>
      </c>
      <c r="L160" s="143" t="s">
        <v>1743</v>
      </c>
      <c r="M160" s="143" t="s">
        <v>1634</v>
      </c>
      <c r="N160" s="139" t="s">
        <v>1744</v>
      </c>
      <c r="O160" s="139" t="s">
        <v>1636</v>
      </c>
    </row>
    <row r="161" spans="2:17" x14ac:dyDescent="0.25">
      <c r="B161" s="14">
        <v>157</v>
      </c>
      <c r="C161" s="143" t="s">
        <v>1050</v>
      </c>
      <c r="D161" s="143" t="s">
        <v>202</v>
      </c>
      <c r="E161" s="143" t="s">
        <v>588</v>
      </c>
      <c r="F161" s="143" t="s">
        <v>334</v>
      </c>
      <c r="G161" s="14">
        <v>48</v>
      </c>
      <c r="H161" s="143" t="s">
        <v>597</v>
      </c>
      <c r="I161" s="143" t="s">
        <v>597</v>
      </c>
      <c r="J161" s="143" t="s">
        <v>1745</v>
      </c>
      <c r="K161" s="143" t="s">
        <v>1722</v>
      </c>
      <c r="L161" s="143" t="s">
        <v>1746</v>
      </c>
      <c r="M161" s="143" t="s">
        <v>1639</v>
      </c>
      <c r="N161" s="139" t="s">
        <v>1747</v>
      </c>
      <c r="O161" s="139" t="s">
        <v>1641</v>
      </c>
    </row>
    <row r="162" spans="2:17" x14ac:dyDescent="0.25">
      <c r="B162" s="14">
        <v>158</v>
      </c>
      <c r="C162" s="143" t="s">
        <v>1057</v>
      </c>
      <c r="D162" s="143" t="s">
        <v>202</v>
      </c>
      <c r="E162" s="143" t="s">
        <v>1074</v>
      </c>
      <c r="F162" s="143" t="s">
        <v>334</v>
      </c>
      <c r="G162" s="14">
        <v>53</v>
      </c>
      <c r="H162" s="143" t="s">
        <v>597</v>
      </c>
      <c r="I162" s="143" t="s">
        <v>597</v>
      </c>
      <c r="J162" s="143" t="s">
        <v>1748</v>
      </c>
      <c r="K162" s="143" t="s">
        <v>1749</v>
      </c>
      <c r="L162" s="143" t="s">
        <v>1750</v>
      </c>
      <c r="M162" s="143" t="s">
        <v>1634</v>
      </c>
      <c r="N162" s="139" t="s">
        <v>1751</v>
      </c>
      <c r="O162" s="139" t="s">
        <v>1636</v>
      </c>
      <c r="P162" s="14" t="s">
        <v>1796</v>
      </c>
      <c r="Q162" s="170" t="s">
        <v>1042</v>
      </c>
    </row>
    <row r="163" spans="2:17" x14ac:dyDescent="0.25">
      <c r="B163" s="14">
        <v>159</v>
      </c>
      <c r="C163" s="143" t="s">
        <v>1049</v>
      </c>
      <c r="D163" s="143" t="s">
        <v>202</v>
      </c>
      <c r="E163" s="143" t="s">
        <v>1075</v>
      </c>
      <c r="F163" s="143" t="s">
        <v>334</v>
      </c>
      <c r="G163" s="14">
        <v>44</v>
      </c>
      <c r="H163" s="143" t="s">
        <v>653</v>
      </c>
      <c r="I163" s="143" t="s">
        <v>597</v>
      </c>
      <c r="J163" s="143" t="s">
        <v>1752</v>
      </c>
      <c r="K163" s="143" t="s">
        <v>1749</v>
      </c>
      <c r="L163" s="143" t="s">
        <v>1753</v>
      </c>
      <c r="M163" s="143" t="s">
        <v>1639</v>
      </c>
      <c r="N163" s="139" t="s">
        <v>1754</v>
      </c>
      <c r="O163" s="139" t="s">
        <v>1641</v>
      </c>
    </row>
    <row r="164" spans="2:17" x14ac:dyDescent="0.25">
      <c r="B164" s="14">
        <v>160</v>
      </c>
      <c r="C164" s="143" t="s">
        <v>1058</v>
      </c>
      <c r="D164" s="143" t="s">
        <v>202</v>
      </c>
      <c r="E164" s="143" t="s">
        <v>1066</v>
      </c>
      <c r="F164" s="143" t="s">
        <v>347</v>
      </c>
      <c r="G164" s="14">
        <v>58</v>
      </c>
      <c r="H164" s="143" t="s">
        <v>597</v>
      </c>
      <c r="I164" s="143" t="s">
        <v>653</v>
      </c>
      <c r="J164" s="143" t="s">
        <v>1755</v>
      </c>
      <c r="K164" s="143" t="s">
        <v>1749</v>
      </c>
      <c r="L164" s="143" t="s">
        <v>1756</v>
      </c>
      <c r="M164" s="143" t="s">
        <v>951</v>
      </c>
      <c r="N164" s="139" t="s">
        <v>1757</v>
      </c>
      <c r="O164" s="139" t="s">
        <v>1655</v>
      </c>
      <c r="P164" s="14" t="s">
        <v>1790</v>
      </c>
      <c r="Q164" s="170" t="s">
        <v>1042</v>
      </c>
    </row>
    <row r="165" spans="2:17" x14ac:dyDescent="0.25">
      <c r="B165" s="14">
        <v>161</v>
      </c>
      <c r="C165" s="143" t="s">
        <v>1058</v>
      </c>
      <c r="D165" s="143" t="s">
        <v>202</v>
      </c>
      <c r="E165" s="143" t="s">
        <v>1050</v>
      </c>
      <c r="F165" s="143" t="s">
        <v>334</v>
      </c>
      <c r="G165" s="14">
        <v>127</v>
      </c>
      <c r="H165" s="143" t="s">
        <v>1708</v>
      </c>
      <c r="I165" s="143" t="s">
        <v>597</v>
      </c>
      <c r="J165" s="143" t="s">
        <v>1758</v>
      </c>
      <c r="K165" s="143" t="s">
        <v>1749</v>
      </c>
      <c r="L165" s="143" t="s">
        <v>1759</v>
      </c>
      <c r="M165" s="143" t="s">
        <v>887</v>
      </c>
      <c r="N165" s="139" t="s">
        <v>1760</v>
      </c>
      <c r="O165" s="139" t="s">
        <v>889</v>
      </c>
    </row>
    <row r="166" spans="2:17" x14ac:dyDescent="0.25">
      <c r="B166" s="14">
        <v>162</v>
      </c>
      <c r="C166" s="143" t="s">
        <v>1066</v>
      </c>
      <c r="D166" s="143" t="s">
        <v>7</v>
      </c>
      <c r="E166" s="143" t="s">
        <v>1049</v>
      </c>
      <c r="F166" s="143" t="s">
        <v>330</v>
      </c>
      <c r="G166" s="14">
        <v>50</v>
      </c>
      <c r="H166" s="143" t="s">
        <v>1761</v>
      </c>
      <c r="I166" s="143" t="s">
        <v>1762</v>
      </c>
      <c r="J166" s="143" t="s">
        <v>1763</v>
      </c>
      <c r="K166" s="143" t="s">
        <v>1749</v>
      </c>
      <c r="L166" s="143" t="s">
        <v>1764</v>
      </c>
      <c r="M166" s="143" t="s">
        <v>905</v>
      </c>
      <c r="N166" s="139" t="s">
        <v>1765</v>
      </c>
      <c r="O166" s="139" t="s">
        <v>907</v>
      </c>
    </row>
    <row r="167" spans="2:17" x14ac:dyDescent="0.25">
      <c r="B167" s="14">
        <v>163</v>
      </c>
      <c r="C167" s="143" t="s">
        <v>1075</v>
      </c>
      <c r="D167" s="143" t="s">
        <v>7</v>
      </c>
      <c r="E167" s="143" t="s">
        <v>1057</v>
      </c>
      <c r="F167" s="143" t="s">
        <v>330</v>
      </c>
      <c r="G167" s="14">
        <v>56</v>
      </c>
      <c r="H167" s="143" t="s">
        <v>1841</v>
      </c>
      <c r="I167" s="143" t="s">
        <v>1842</v>
      </c>
      <c r="J167" s="143" t="s">
        <v>1843</v>
      </c>
      <c r="K167" s="143" t="s">
        <v>1749</v>
      </c>
      <c r="L167" s="143" t="s">
        <v>1844</v>
      </c>
      <c r="M167" s="143" t="s">
        <v>1665</v>
      </c>
      <c r="N167" s="139" t="s">
        <v>1845</v>
      </c>
      <c r="O167" s="139" t="s">
        <v>371</v>
      </c>
    </row>
    <row r="168" spans="2:17" x14ac:dyDescent="0.25">
      <c r="B168" s="14">
        <v>164</v>
      </c>
      <c r="C168" s="143" t="s">
        <v>1074</v>
      </c>
      <c r="D168" s="143" t="s">
        <v>7</v>
      </c>
      <c r="E168" s="143" t="s">
        <v>588</v>
      </c>
      <c r="F168" s="143" t="s">
        <v>330</v>
      </c>
      <c r="G168" s="14">
        <v>53</v>
      </c>
      <c r="H168" s="143" t="s">
        <v>1846</v>
      </c>
      <c r="I168" s="143" t="s">
        <v>1847</v>
      </c>
      <c r="J168" s="143" t="s">
        <v>1848</v>
      </c>
      <c r="K168" s="143" t="s">
        <v>1749</v>
      </c>
      <c r="L168" s="143" t="s">
        <v>1849</v>
      </c>
      <c r="M168" s="143" t="s">
        <v>1669</v>
      </c>
      <c r="N168" s="139" t="s">
        <v>1850</v>
      </c>
      <c r="O168" s="139" t="s">
        <v>1671</v>
      </c>
    </row>
    <row r="169" spans="2:17" x14ac:dyDescent="0.25">
      <c r="B169" s="14">
        <v>165</v>
      </c>
      <c r="C169" s="143" t="s">
        <v>1050</v>
      </c>
      <c r="D169" s="143" t="s">
        <v>202</v>
      </c>
      <c r="E169" s="143" t="s">
        <v>1074</v>
      </c>
      <c r="F169" s="143" t="s">
        <v>326</v>
      </c>
      <c r="G169" s="14">
        <v>44</v>
      </c>
      <c r="H169" s="143" t="s">
        <v>597</v>
      </c>
      <c r="I169" s="143" t="s">
        <v>597</v>
      </c>
      <c r="J169" s="143" t="s">
        <v>1851</v>
      </c>
      <c r="K169" s="143" t="s">
        <v>1749</v>
      </c>
      <c r="L169" s="143" t="s">
        <v>1852</v>
      </c>
      <c r="M169" s="143" t="s">
        <v>674</v>
      </c>
      <c r="N169" s="139" t="s">
        <v>1853</v>
      </c>
      <c r="O169" s="139" t="s">
        <v>676</v>
      </c>
    </row>
    <row r="170" spans="2:17" x14ac:dyDescent="0.25">
      <c r="B170" s="14">
        <v>166</v>
      </c>
      <c r="C170" s="143" t="s">
        <v>588</v>
      </c>
      <c r="D170" s="143" t="s">
        <v>202</v>
      </c>
      <c r="E170" s="143" t="s">
        <v>1075</v>
      </c>
      <c r="F170" s="143" t="s">
        <v>334</v>
      </c>
      <c r="G170" s="14">
        <v>55</v>
      </c>
      <c r="H170" s="143" t="s">
        <v>597</v>
      </c>
      <c r="I170" s="143" t="s">
        <v>597</v>
      </c>
      <c r="J170" s="143" t="s">
        <v>1854</v>
      </c>
      <c r="K170" s="143" t="s">
        <v>1749</v>
      </c>
      <c r="L170" s="143" t="s">
        <v>1855</v>
      </c>
      <c r="M170" s="143" t="s">
        <v>198</v>
      </c>
      <c r="N170" s="139" t="s">
        <v>1856</v>
      </c>
      <c r="O170" s="139" t="s">
        <v>363</v>
      </c>
    </row>
    <row r="171" spans="2:17" x14ac:dyDescent="0.25">
      <c r="B171" s="14">
        <v>167</v>
      </c>
      <c r="C171" s="143" t="s">
        <v>1057</v>
      </c>
      <c r="D171" s="143" t="s">
        <v>202</v>
      </c>
      <c r="E171" s="143" t="s">
        <v>1066</v>
      </c>
      <c r="F171" s="143" t="s">
        <v>326</v>
      </c>
      <c r="G171" s="14">
        <v>117</v>
      </c>
      <c r="H171" s="143" t="s">
        <v>597</v>
      </c>
      <c r="I171" s="143" t="s">
        <v>694</v>
      </c>
      <c r="J171" s="143" t="s">
        <v>1857</v>
      </c>
      <c r="K171" s="143" t="s">
        <v>1858</v>
      </c>
      <c r="L171" s="143" t="s">
        <v>1859</v>
      </c>
      <c r="M171" s="143" t="s">
        <v>1684</v>
      </c>
      <c r="N171" s="139" t="s">
        <v>1860</v>
      </c>
      <c r="O171" s="139" t="s">
        <v>250</v>
      </c>
    </row>
    <row r="172" spans="2:17" x14ac:dyDescent="0.25">
      <c r="B172" s="14">
        <v>168</v>
      </c>
      <c r="C172" s="143" t="s">
        <v>1049</v>
      </c>
      <c r="D172" s="143" t="s">
        <v>202</v>
      </c>
      <c r="E172" s="143" t="s">
        <v>1058</v>
      </c>
      <c r="F172" s="143" t="s">
        <v>334</v>
      </c>
      <c r="G172" s="14">
        <v>49</v>
      </c>
      <c r="H172" s="143" t="s">
        <v>653</v>
      </c>
      <c r="I172" s="143" t="s">
        <v>597</v>
      </c>
      <c r="J172" s="143" t="s">
        <v>1861</v>
      </c>
      <c r="K172" s="143" t="s">
        <v>1858</v>
      </c>
      <c r="L172" s="143" t="s">
        <v>1862</v>
      </c>
      <c r="M172" s="143" t="s">
        <v>16</v>
      </c>
      <c r="N172" s="139" t="s">
        <v>1863</v>
      </c>
      <c r="O172" s="139" t="s">
        <v>1689</v>
      </c>
    </row>
    <row r="173" spans="2:17" x14ac:dyDescent="0.25">
      <c r="B173" s="14">
        <v>169</v>
      </c>
      <c r="C173" s="143" t="s">
        <v>1049</v>
      </c>
      <c r="D173" s="143" t="s">
        <v>202</v>
      </c>
      <c r="E173" s="143" t="s">
        <v>1050</v>
      </c>
      <c r="F173" s="143" t="s">
        <v>347</v>
      </c>
      <c r="G173" s="14">
        <v>69</v>
      </c>
      <c r="H173" s="143" t="s">
        <v>1864</v>
      </c>
      <c r="I173" s="143" t="s">
        <v>597</v>
      </c>
      <c r="J173" s="143" t="s">
        <v>1865</v>
      </c>
      <c r="K173" s="143" t="s">
        <v>1858</v>
      </c>
      <c r="L173" s="143" t="s">
        <v>1866</v>
      </c>
      <c r="M173" s="143" t="s">
        <v>1867</v>
      </c>
      <c r="N173" s="139" t="s">
        <v>1868</v>
      </c>
      <c r="O173" s="139" t="s">
        <v>1869</v>
      </c>
    </row>
    <row r="174" spans="2:17" x14ac:dyDescent="0.25">
      <c r="B174" s="14">
        <v>170</v>
      </c>
      <c r="C174" s="143" t="s">
        <v>1057</v>
      </c>
      <c r="D174" s="143" t="s">
        <v>202</v>
      </c>
      <c r="E174" s="143" t="s">
        <v>1058</v>
      </c>
      <c r="F174" s="143" t="s">
        <v>326</v>
      </c>
      <c r="G174" s="14">
        <v>52</v>
      </c>
      <c r="H174" s="143" t="s">
        <v>597</v>
      </c>
      <c r="I174" s="143" t="s">
        <v>597</v>
      </c>
      <c r="J174" s="143" t="s">
        <v>1870</v>
      </c>
      <c r="K174" s="143" t="s">
        <v>1858</v>
      </c>
      <c r="L174" s="143" t="s">
        <v>1871</v>
      </c>
      <c r="M174" s="143" t="s">
        <v>17</v>
      </c>
      <c r="N174" s="139" t="s">
        <v>1872</v>
      </c>
      <c r="O174" s="139" t="s">
        <v>428</v>
      </c>
    </row>
    <row r="175" spans="2:17" x14ac:dyDescent="0.25">
      <c r="B175" s="14">
        <v>171</v>
      </c>
      <c r="C175" s="143" t="s">
        <v>588</v>
      </c>
      <c r="D175" s="143" t="s">
        <v>8</v>
      </c>
      <c r="E175" s="143" t="s">
        <v>1066</v>
      </c>
      <c r="F175" s="143" t="s">
        <v>330</v>
      </c>
      <c r="G175" s="14">
        <v>72</v>
      </c>
      <c r="H175" s="143" t="s">
        <v>1873</v>
      </c>
      <c r="I175" s="143" t="s">
        <v>1874</v>
      </c>
      <c r="J175" s="143" t="s">
        <v>1875</v>
      </c>
      <c r="K175" s="143" t="s">
        <v>1858</v>
      </c>
      <c r="L175" s="143" t="s">
        <v>1876</v>
      </c>
      <c r="M175" s="143" t="s">
        <v>21</v>
      </c>
      <c r="N175" s="139" t="s">
        <v>1877</v>
      </c>
      <c r="O175" s="139" t="s">
        <v>460</v>
      </c>
    </row>
    <row r="176" spans="2:17" x14ac:dyDescent="0.25">
      <c r="B176" s="14">
        <v>172</v>
      </c>
      <c r="C176" s="143" t="s">
        <v>1074</v>
      </c>
      <c r="D176" s="143" t="s">
        <v>7</v>
      </c>
      <c r="E176" s="143" t="s">
        <v>1075</v>
      </c>
      <c r="F176" s="143" t="s">
        <v>330</v>
      </c>
      <c r="G176" s="14">
        <v>68</v>
      </c>
      <c r="H176" s="143" t="s">
        <v>1878</v>
      </c>
      <c r="I176" s="143" t="s">
        <v>608</v>
      </c>
      <c r="J176" s="143" t="s">
        <v>1879</v>
      </c>
      <c r="K176" s="143" t="s">
        <v>1858</v>
      </c>
      <c r="L176" s="143" t="s">
        <v>1880</v>
      </c>
      <c r="M176" s="143" t="s">
        <v>1881</v>
      </c>
      <c r="N176" s="139" t="s">
        <v>1882</v>
      </c>
      <c r="O176" s="139" t="s">
        <v>1883</v>
      </c>
    </row>
    <row r="177" spans="2:15" x14ac:dyDescent="0.25">
      <c r="B177" s="14">
        <v>173</v>
      </c>
      <c r="C177" s="143" t="s">
        <v>1050</v>
      </c>
      <c r="D177" s="143" t="s">
        <v>8</v>
      </c>
      <c r="E177" s="143" t="s">
        <v>1075</v>
      </c>
      <c r="F177" s="143" t="s">
        <v>330</v>
      </c>
      <c r="G177" s="14">
        <v>96</v>
      </c>
      <c r="H177" s="143" t="s">
        <v>1884</v>
      </c>
      <c r="I177" s="143" t="s">
        <v>1885</v>
      </c>
      <c r="J177" s="143" t="s">
        <v>1886</v>
      </c>
      <c r="K177" s="143" t="s">
        <v>1858</v>
      </c>
      <c r="L177" s="143" t="s">
        <v>1887</v>
      </c>
      <c r="M177" s="143" t="s">
        <v>1888</v>
      </c>
      <c r="N177" s="139" t="s">
        <v>1889</v>
      </c>
      <c r="O177" s="139" t="s">
        <v>1890</v>
      </c>
    </row>
    <row r="178" spans="2:15" x14ac:dyDescent="0.25">
      <c r="B178" s="14">
        <v>174</v>
      </c>
      <c r="C178" s="143" t="s">
        <v>1066</v>
      </c>
      <c r="D178" s="143" t="s">
        <v>202</v>
      </c>
      <c r="E178" s="143" t="s">
        <v>1074</v>
      </c>
      <c r="F178" s="143" t="s">
        <v>347</v>
      </c>
      <c r="G178" s="14">
        <v>58</v>
      </c>
      <c r="H178" s="143" t="s">
        <v>637</v>
      </c>
      <c r="I178" s="143" t="s">
        <v>597</v>
      </c>
      <c r="J178" s="143" t="s">
        <v>1891</v>
      </c>
      <c r="K178" s="143" t="s">
        <v>1858</v>
      </c>
      <c r="L178" s="143" t="s">
        <v>1892</v>
      </c>
      <c r="M178" s="143" t="s">
        <v>1893</v>
      </c>
      <c r="N178" s="139" t="s">
        <v>1894</v>
      </c>
      <c r="O178" s="139" t="s">
        <v>1895</v>
      </c>
    </row>
    <row r="179" spans="2:15" x14ac:dyDescent="0.25">
      <c r="B179" s="14">
        <v>175</v>
      </c>
      <c r="C179" s="143" t="s">
        <v>1058</v>
      </c>
      <c r="D179" s="143" t="s">
        <v>7</v>
      </c>
      <c r="E179" s="143" t="s">
        <v>588</v>
      </c>
      <c r="F179" s="143" t="s">
        <v>330</v>
      </c>
      <c r="G179" s="14">
        <v>41</v>
      </c>
      <c r="H179" s="143" t="s">
        <v>1896</v>
      </c>
      <c r="I179" s="143" t="s">
        <v>1897</v>
      </c>
      <c r="J179" s="143" t="s">
        <v>1898</v>
      </c>
      <c r="K179" s="143" t="s">
        <v>1899</v>
      </c>
      <c r="L179" s="143" t="s">
        <v>1900</v>
      </c>
      <c r="M179" s="143" t="s">
        <v>21</v>
      </c>
      <c r="N179" s="139" t="s">
        <v>1901</v>
      </c>
      <c r="O179" s="139" t="s">
        <v>1902</v>
      </c>
    </row>
    <row r="180" spans="2:15" x14ac:dyDescent="0.25">
      <c r="B180" s="14">
        <v>176</v>
      </c>
      <c r="C180" s="143" t="s">
        <v>1049</v>
      </c>
      <c r="D180" s="143" t="s">
        <v>202</v>
      </c>
      <c r="E180" s="143" t="s">
        <v>1057</v>
      </c>
      <c r="F180" s="143" t="s">
        <v>347</v>
      </c>
      <c r="G180" s="14">
        <v>50</v>
      </c>
      <c r="H180" s="143" t="s">
        <v>1903</v>
      </c>
      <c r="I180" s="143" t="s">
        <v>597</v>
      </c>
      <c r="J180" s="143" t="s">
        <v>1904</v>
      </c>
      <c r="K180" s="143" t="s">
        <v>1899</v>
      </c>
      <c r="L180" s="143" t="s">
        <v>1905</v>
      </c>
      <c r="M180" s="143" t="s">
        <v>1906</v>
      </c>
      <c r="N180" s="139" t="s">
        <v>1907</v>
      </c>
      <c r="O180" s="139" t="s">
        <v>1908</v>
      </c>
    </row>
    <row r="181" spans="2:15" x14ac:dyDescent="0.25">
      <c r="B181" s="14">
        <v>177</v>
      </c>
      <c r="C181" s="143" t="s">
        <v>1057</v>
      </c>
      <c r="D181" s="143" t="s">
        <v>202</v>
      </c>
      <c r="E181" s="143" t="s">
        <v>1050</v>
      </c>
      <c r="F181" s="143" t="s">
        <v>326</v>
      </c>
      <c r="G181" s="14">
        <v>48</v>
      </c>
      <c r="H181" s="143" t="s">
        <v>597</v>
      </c>
      <c r="I181" s="143" t="s">
        <v>597</v>
      </c>
      <c r="J181" s="143" t="s">
        <v>1909</v>
      </c>
      <c r="K181" s="143" t="s">
        <v>1899</v>
      </c>
      <c r="L181" s="143" t="s">
        <v>1910</v>
      </c>
      <c r="M181" s="143" t="s">
        <v>1911</v>
      </c>
      <c r="N181" s="139" t="s">
        <v>1912</v>
      </c>
      <c r="O181" s="139" t="s">
        <v>1913</v>
      </c>
    </row>
    <row r="182" spans="2:15" x14ac:dyDescent="0.25">
      <c r="B182" s="14">
        <v>178</v>
      </c>
      <c r="C182" s="143" t="s">
        <v>588</v>
      </c>
      <c r="D182" s="143" t="s">
        <v>202</v>
      </c>
      <c r="E182" s="143" t="s">
        <v>1049</v>
      </c>
      <c r="F182" s="143" t="s">
        <v>347</v>
      </c>
      <c r="G182" s="14">
        <v>57</v>
      </c>
      <c r="H182" s="143" t="s">
        <v>597</v>
      </c>
      <c r="I182" s="143" t="s">
        <v>637</v>
      </c>
      <c r="J182" s="143" t="s">
        <v>1914</v>
      </c>
      <c r="K182" s="143" t="s">
        <v>1899</v>
      </c>
      <c r="L182" s="143" t="s">
        <v>1915</v>
      </c>
      <c r="M182" s="143" t="s">
        <v>1916</v>
      </c>
      <c r="N182" s="139" t="s">
        <v>1917</v>
      </c>
      <c r="O182" s="139" t="s">
        <v>1918</v>
      </c>
    </row>
    <row r="183" spans="2:15" x14ac:dyDescent="0.25">
      <c r="B183" s="14">
        <v>179</v>
      </c>
      <c r="C183" s="143" t="s">
        <v>1074</v>
      </c>
      <c r="D183" s="143" t="s">
        <v>7</v>
      </c>
      <c r="E183" s="143" t="s">
        <v>1058</v>
      </c>
      <c r="F183" s="143" t="s">
        <v>330</v>
      </c>
      <c r="G183" s="14">
        <v>101</v>
      </c>
      <c r="H183" s="143" t="s">
        <v>1919</v>
      </c>
      <c r="I183" s="143" t="s">
        <v>1920</v>
      </c>
      <c r="J183" s="143" t="s">
        <v>1921</v>
      </c>
      <c r="K183" s="143" t="s">
        <v>1899</v>
      </c>
      <c r="L183" s="143" t="s">
        <v>1922</v>
      </c>
      <c r="M183" s="143" t="s">
        <v>1923</v>
      </c>
      <c r="N183" s="139" t="s">
        <v>1924</v>
      </c>
      <c r="O183" s="139" t="s">
        <v>1925</v>
      </c>
    </row>
    <row r="184" spans="2:15" x14ac:dyDescent="0.25">
      <c r="B184" s="14">
        <v>180</v>
      </c>
      <c r="C184" s="143" t="s">
        <v>1075</v>
      </c>
      <c r="D184" s="143" t="s">
        <v>7</v>
      </c>
      <c r="E184" s="143" t="s">
        <v>1066</v>
      </c>
      <c r="F184" s="143" t="s">
        <v>330</v>
      </c>
      <c r="G184" s="14">
        <v>65</v>
      </c>
      <c r="H184" s="143" t="s">
        <v>1926</v>
      </c>
      <c r="I184" s="143" t="s">
        <v>1927</v>
      </c>
      <c r="J184" s="143" t="s">
        <v>1928</v>
      </c>
      <c r="K184" s="143" t="s">
        <v>1899</v>
      </c>
      <c r="L184" s="143" t="s">
        <v>1929</v>
      </c>
      <c r="M184" s="143" t="s">
        <v>1930</v>
      </c>
      <c r="N184" s="139" t="s">
        <v>1931</v>
      </c>
      <c r="O184" s="139" t="s">
        <v>1932</v>
      </c>
    </row>
    <row r="185" spans="2:15" x14ac:dyDescent="0.25">
      <c r="B185" s="14">
        <v>181</v>
      </c>
      <c r="C185" s="143" t="s">
        <v>1050</v>
      </c>
      <c r="D185" s="143" t="s">
        <v>202</v>
      </c>
      <c r="E185" s="143" t="s">
        <v>1066</v>
      </c>
      <c r="F185" s="143" t="s">
        <v>347</v>
      </c>
      <c r="G185" s="14">
        <v>51</v>
      </c>
      <c r="H185" s="143" t="s">
        <v>597</v>
      </c>
      <c r="I185" s="143" t="s">
        <v>653</v>
      </c>
      <c r="J185" s="143" t="s">
        <v>1933</v>
      </c>
      <c r="K185" s="143" t="s">
        <v>1899</v>
      </c>
      <c r="L185" s="143" t="s">
        <v>1934</v>
      </c>
      <c r="M185" s="143" t="s">
        <v>1935</v>
      </c>
      <c r="N185" s="139" t="s">
        <v>1936</v>
      </c>
      <c r="O185" s="139" t="s">
        <v>1937</v>
      </c>
    </row>
    <row r="186" spans="2:15" x14ac:dyDescent="0.25">
      <c r="B186" s="14">
        <v>182</v>
      </c>
      <c r="C186" s="143" t="s">
        <v>1058</v>
      </c>
      <c r="D186" s="143" t="s">
        <v>202</v>
      </c>
      <c r="E186" s="143" t="s">
        <v>1075</v>
      </c>
      <c r="F186" s="143" t="s">
        <v>334</v>
      </c>
      <c r="G186" s="14">
        <v>78</v>
      </c>
      <c r="H186" s="143" t="s">
        <v>597</v>
      </c>
      <c r="I186" s="143" t="s">
        <v>597</v>
      </c>
      <c r="J186" s="143" t="s">
        <v>1938</v>
      </c>
      <c r="K186" s="143" t="s">
        <v>1899</v>
      </c>
      <c r="L186" s="143" t="s">
        <v>1939</v>
      </c>
      <c r="M186" s="143" t="s">
        <v>1940</v>
      </c>
      <c r="N186" s="139" t="s">
        <v>1941</v>
      </c>
      <c r="O186" s="139" t="s">
        <v>1942</v>
      </c>
    </row>
    <row r="187" spans="2:15" x14ac:dyDescent="0.25">
      <c r="B187" s="14">
        <v>183</v>
      </c>
      <c r="C187" s="143" t="s">
        <v>1049</v>
      </c>
      <c r="D187" s="143" t="s">
        <v>202</v>
      </c>
      <c r="E187" s="143" t="s">
        <v>1074</v>
      </c>
      <c r="F187" s="143" t="s">
        <v>334</v>
      </c>
      <c r="G187" s="14">
        <v>58</v>
      </c>
      <c r="H187" s="143" t="s">
        <v>653</v>
      </c>
      <c r="I187" s="143" t="s">
        <v>597</v>
      </c>
      <c r="J187" s="143" t="s">
        <v>1943</v>
      </c>
      <c r="K187" s="143" t="s">
        <v>1944</v>
      </c>
      <c r="L187" s="143" t="s">
        <v>1945</v>
      </c>
      <c r="M187" s="143" t="s">
        <v>1946</v>
      </c>
      <c r="N187" s="139" t="s">
        <v>1947</v>
      </c>
      <c r="O187" s="139" t="s">
        <v>1948</v>
      </c>
    </row>
    <row r="188" spans="2:15" x14ac:dyDescent="0.25">
      <c r="B188" s="14">
        <v>184</v>
      </c>
      <c r="C188" s="143" t="s">
        <v>1057</v>
      </c>
      <c r="D188" s="143" t="s">
        <v>202</v>
      </c>
      <c r="E188" s="143" t="s">
        <v>588</v>
      </c>
      <c r="F188" s="143" t="s">
        <v>334</v>
      </c>
      <c r="G188" s="14">
        <v>61</v>
      </c>
      <c r="H188" s="143" t="s">
        <v>597</v>
      </c>
      <c r="I188" s="143" t="s">
        <v>597</v>
      </c>
      <c r="J188" s="143" t="s">
        <v>1949</v>
      </c>
      <c r="K188" s="143" t="s">
        <v>1944</v>
      </c>
      <c r="L188" s="143" t="s">
        <v>1950</v>
      </c>
      <c r="M188" s="143" t="s">
        <v>1951</v>
      </c>
      <c r="N188" s="139" t="s">
        <v>1952</v>
      </c>
      <c r="O188" s="139" t="s">
        <v>889</v>
      </c>
    </row>
    <row r="189" spans="2:15" x14ac:dyDescent="0.25">
      <c r="B189" s="14">
        <v>185</v>
      </c>
      <c r="C189" s="143" t="s">
        <v>588</v>
      </c>
      <c r="D189" s="143" t="s">
        <v>7</v>
      </c>
      <c r="E189" s="143" t="s">
        <v>1050</v>
      </c>
      <c r="F189" s="143" t="s">
        <v>330</v>
      </c>
      <c r="G189" s="14">
        <v>55</v>
      </c>
      <c r="H189" s="143" t="s">
        <v>1953</v>
      </c>
      <c r="I189" s="143" t="s">
        <v>1954</v>
      </c>
      <c r="J189" s="143" t="s">
        <v>1955</v>
      </c>
      <c r="K189" s="143" t="s">
        <v>1944</v>
      </c>
      <c r="L189" s="143" t="s">
        <v>1956</v>
      </c>
      <c r="M189" s="143" t="s">
        <v>1957</v>
      </c>
      <c r="N189" s="139" t="s">
        <v>1958</v>
      </c>
      <c r="O189" s="139" t="s">
        <v>1959</v>
      </c>
    </row>
    <row r="190" spans="2:15" x14ac:dyDescent="0.25">
      <c r="B190" s="14">
        <v>186</v>
      </c>
      <c r="C190" s="143" t="s">
        <v>1074</v>
      </c>
      <c r="D190" s="143" t="s">
        <v>7</v>
      </c>
      <c r="E190" s="143" t="s">
        <v>1057</v>
      </c>
      <c r="F190" s="143" t="s">
        <v>330</v>
      </c>
      <c r="G190" s="14">
        <v>47</v>
      </c>
      <c r="H190" s="143" t="s">
        <v>1960</v>
      </c>
      <c r="I190" s="143" t="s">
        <v>1961</v>
      </c>
      <c r="J190" s="143" t="s">
        <v>1962</v>
      </c>
      <c r="K190" s="143" t="s">
        <v>1944</v>
      </c>
      <c r="L190" s="143" t="s">
        <v>1963</v>
      </c>
      <c r="M190" s="143" t="s">
        <v>15</v>
      </c>
      <c r="N190" s="139" t="s">
        <v>1964</v>
      </c>
      <c r="O190" s="139" t="s">
        <v>1965</v>
      </c>
    </row>
    <row r="191" spans="2:15" x14ac:dyDescent="0.25">
      <c r="B191" s="14">
        <v>187</v>
      </c>
      <c r="C191" s="143" t="s">
        <v>1075</v>
      </c>
      <c r="D191" s="143" t="s">
        <v>7</v>
      </c>
      <c r="E191" s="143" t="s">
        <v>1049</v>
      </c>
      <c r="F191" s="143" t="s">
        <v>330</v>
      </c>
      <c r="G191" s="14">
        <v>56</v>
      </c>
      <c r="H191" s="143" t="s">
        <v>1966</v>
      </c>
      <c r="I191" s="143" t="s">
        <v>1967</v>
      </c>
      <c r="J191" s="143" t="s">
        <v>1968</v>
      </c>
      <c r="K191" s="143" t="s">
        <v>1944</v>
      </c>
      <c r="L191" s="143" t="s">
        <v>1969</v>
      </c>
      <c r="M191" s="143" t="s">
        <v>1970</v>
      </c>
      <c r="N191" s="139" t="s">
        <v>1971</v>
      </c>
      <c r="O191" s="139" t="s">
        <v>889</v>
      </c>
    </row>
    <row r="192" spans="2:15" x14ac:dyDescent="0.25">
      <c r="B192" s="14">
        <v>188</v>
      </c>
      <c r="C192" s="143" t="s">
        <v>1066</v>
      </c>
      <c r="D192" s="143" t="s">
        <v>202</v>
      </c>
      <c r="E192" s="143" t="s">
        <v>1058</v>
      </c>
      <c r="F192" s="143" t="s">
        <v>347</v>
      </c>
      <c r="G192" s="14">
        <v>56</v>
      </c>
      <c r="H192" s="143" t="s">
        <v>597</v>
      </c>
      <c r="I192" s="143" t="s">
        <v>597</v>
      </c>
      <c r="J192" s="143" t="s">
        <v>1972</v>
      </c>
      <c r="K192" s="143" t="s">
        <v>1944</v>
      </c>
      <c r="L192" s="143" t="s">
        <v>1973</v>
      </c>
      <c r="M192" s="143" t="s">
        <v>1974</v>
      </c>
      <c r="N192" s="139" t="s">
        <v>1975</v>
      </c>
      <c r="O192" s="139" t="s">
        <v>1976</v>
      </c>
    </row>
    <row r="193" spans="2:15" x14ac:dyDescent="0.25">
      <c r="B193" s="14">
        <v>189</v>
      </c>
      <c r="C193" s="143" t="s">
        <v>1050</v>
      </c>
      <c r="D193" s="143" t="s">
        <v>202</v>
      </c>
      <c r="E193" s="143" t="s">
        <v>1058</v>
      </c>
      <c r="F193" s="143" t="s">
        <v>334</v>
      </c>
      <c r="G193" s="14">
        <v>85</v>
      </c>
      <c r="H193" s="143" t="s">
        <v>597</v>
      </c>
      <c r="I193" s="143" t="s">
        <v>1977</v>
      </c>
      <c r="J193" s="143" t="s">
        <v>1978</v>
      </c>
      <c r="K193" s="143" t="s">
        <v>1944</v>
      </c>
      <c r="L193" s="143" t="s">
        <v>1979</v>
      </c>
      <c r="M193" s="143" t="s">
        <v>1980</v>
      </c>
      <c r="N193" s="139" t="s">
        <v>1981</v>
      </c>
      <c r="O193" s="139" t="s">
        <v>1982</v>
      </c>
    </row>
    <row r="194" spans="2:15" x14ac:dyDescent="0.25">
      <c r="B194" s="14">
        <v>190</v>
      </c>
      <c r="C194" s="143" t="s">
        <v>1049</v>
      </c>
      <c r="D194" s="143" t="s">
        <v>202</v>
      </c>
      <c r="E194" s="143" t="s">
        <v>1066</v>
      </c>
      <c r="F194" s="143" t="s">
        <v>334</v>
      </c>
      <c r="G194" s="14">
        <v>50</v>
      </c>
      <c r="H194" s="143" t="s">
        <v>597</v>
      </c>
      <c r="I194" s="143" t="s">
        <v>653</v>
      </c>
      <c r="J194" s="143" t="s">
        <v>1983</v>
      </c>
      <c r="K194" s="143" t="s">
        <v>1944</v>
      </c>
      <c r="L194" s="143" t="s">
        <v>1984</v>
      </c>
      <c r="M194" s="143" t="s">
        <v>887</v>
      </c>
      <c r="N194" s="139" t="s">
        <v>1985</v>
      </c>
      <c r="O194" s="139" t="s">
        <v>889</v>
      </c>
    </row>
    <row r="195" spans="2:15" x14ac:dyDescent="0.25">
      <c r="B195" s="14">
        <v>191</v>
      </c>
      <c r="C195" s="143" t="s">
        <v>1057</v>
      </c>
      <c r="D195" s="143" t="s">
        <v>202</v>
      </c>
      <c r="E195" s="143" t="s">
        <v>1075</v>
      </c>
      <c r="F195" s="143" t="s">
        <v>334</v>
      </c>
      <c r="G195" s="14">
        <v>57</v>
      </c>
      <c r="H195" s="143" t="s">
        <v>597</v>
      </c>
      <c r="I195" s="143" t="s">
        <v>597</v>
      </c>
      <c r="J195" s="143" t="s">
        <v>1986</v>
      </c>
      <c r="K195" s="143" t="s">
        <v>1944</v>
      </c>
      <c r="L195" s="143" t="s">
        <v>1987</v>
      </c>
      <c r="M195" s="143" t="s">
        <v>872</v>
      </c>
      <c r="N195" s="139" t="s">
        <v>1988</v>
      </c>
      <c r="O195" s="139" t="s">
        <v>874</v>
      </c>
    </row>
    <row r="196" spans="2:15" x14ac:dyDescent="0.25">
      <c r="B196" s="14">
        <v>192</v>
      </c>
      <c r="C196" s="143" t="s">
        <v>588</v>
      </c>
      <c r="D196" s="143" t="s">
        <v>202</v>
      </c>
      <c r="E196" s="143" t="s">
        <v>1074</v>
      </c>
      <c r="F196" s="143" t="s">
        <v>347</v>
      </c>
      <c r="G196" s="14">
        <v>76</v>
      </c>
      <c r="H196" s="143" t="s">
        <v>597</v>
      </c>
      <c r="I196" s="143" t="s">
        <v>597</v>
      </c>
      <c r="J196" s="143" t="s">
        <v>1989</v>
      </c>
      <c r="K196" s="143" t="s">
        <v>1990</v>
      </c>
      <c r="L196" s="143" t="s">
        <v>1991</v>
      </c>
      <c r="M196" s="143" t="s">
        <v>32</v>
      </c>
      <c r="N196" s="139" t="s">
        <v>1992</v>
      </c>
      <c r="O196" s="139" t="s">
        <v>1993</v>
      </c>
    </row>
    <row r="197" spans="2:15" x14ac:dyDescent="0.25">
      <c r="B197" s="14">
        <v>193</v>
      </c>
      <c r="C197" s="143" t="s">
        <v>1074</v>
      </c>
      <c r="D197" s="143" t="s">
        <v>7</v>
      </c>
      <c r="E197" s="143" t="s">
        <v>1050</v>
      </c>
      <c r="F197" s="143" t="s">
        <v>330</v>
      </c>
      <c r="G197" s="14">
        <v>54</v>
      </c>
      <c r="H197" s="143" t="s">
        <v>1994</v>
      </c>
      <c r="I197" s="143" t="s">
        <v>1995</v>
      </c>
      <c r="J197" s="143" t="s">
        <v>1996</v>
      </c>
      <c r="K197" s="143" t="s">
        <v>1990</v>
      </c>
      <c r="L197" s="143" t="s">
        <v>1997</v>
      </c>
      <c r="M197" s="143" t="s">
        <v>1951</v>
      </c>
      <c r="N197" s="139" t="s">
        <v>1998</v>
      </c>
      <c r="O197" s="139" t="s">
        <v>889</v>
      </c>
    </row>
    <row r="198" spans="2:15" x14ac:dyDescent="0.25">
      <c r="B198" s="14">
        <v>194</v>
      </c>
      <c r="C198" s="143" t="s">
        <v>1075</v>
      </c>
      <c r="D198" s="143" t="s">
        <v>7</v>
      </c>
      <c r="E198" s="143" t="s">
        <v>588</v>
      </c>
      <c r="F198" s="143" t="s">
        <v>330</v>
      </c>
      <c r="G198" s="14">
        <v>39</v>
      </c>
      <c r="H198" s="143" t="s">
        <v>608</v>
      </c>
      <c r="I198" s="143" t="s">
        <v>1999</v>
      </c>
      <c r="J198" s="143" t="s">
        <v>2000</v>
      </c>
      <c r="K198" s="143" t="s">
        <v>1990</v>
      </c>
      <c r="L198" s="143" t="s">
        <v>2001</v>
      </c>
      <c r="M198" s="143" t="s">
        <v>2002</v>
      </c>
      <c r="N198" s="139" t="s">
        <v>2003</v>
      </c>
      <c r="O198" s="139" t="s">
        <v>2004</v>
      </c>
    </row>
    <row r="199" spans="2:15" x14ac:dyDescent="0.25">
      <c r="B199" s="14">
        <v>195</v>
      </c>
      <c r="C199" s="143" t="s">
        <v>1066</v>
      </c>
      <c r="D199" s="143" t="s">
        <v>202</v>
      </c>
      <c r="E199" s="143" t="s">
        <v>1057</v>
      </c>
      <c r="F199" s="143" t="s">
        <v>334</v>
      </c>
      <c r="G199" s="14">
        <v>68</v>
      </c>
      <c r="H199" s="143" t="s">
        <v>1187</v>
      </c>
      <c r="I199" s="143" t="s">
        <v>597</v>
      </c>
      <c r="J199" s="143" t="s">
        <v>2005</v>
      </c>
      <c r="K199" s="143" t="s">
        <v>1990</v>
      </c>
      <c r="L199" s="143" t="s">
        <v>2006</v>
      </c>
      <c r="M199" s="143" t="s">
        <v>2007</v>
      </c>
      <c r="N199" s="139" t="s">
        <v>2008</v>
      </c>
      <c r="O199" s="139" t="s">
        <v>2009</v>
      </c>
    </row>
    <row r="200" spans="2:15" x14ac:dyDescent="0.25">
      <c r="B200" s="14">
        <v>196</v>
      </c>
      <c r="C200" s="143" t="s">
        <v>1058</v>
      </c>
      <c r="D200" s="143" t="s">
        <v>202</v>
      </c>
      <c r="E200" s="143" t="s">
        <v>1049</v>
      </c>
      <c r="F200" s="143" t="s">
        <v>334</v>
      </c>
      <c r="G200" s="14">
        <v>41</v>
      </c>
      <c r="H200" s="143" t="s">
        <v>597</v>
      </c>
      <c r="I200" s="143" t="s">
        <v>637</v>
      </c>
      <c r="J200" s="143" t="s">
        <v>2010</v>
      </c>
      <c r="K200" s="143" t="s">
        <v>1990</v>
      </c>
      <c r="L200" s="143" t="s">
        <v>2011</v>
      </c>
      <c r="M200" s="143" t="s">
        <v>198</v>
      </c>
      <c r="N200" s="139" t="s">
        <v>2012</v>
      </c>
      <c r="O200" s="139" t="s">
        <v>363</v>
      </c>
    </row>
    <row r="201" spans="2:15" x14ac:dyDescent="0.25">
      <c r="B201" s="14">
        <v>197</v>
      </c>
      <c r="C201" s="143" t="s">
        <v>1050</v>
      </c>
      <c r="D201" s="143" t="s">
        <v>202</v>
      </c>
      <c r="E201" s="143" t="s">
        <v>1049</v>
      </c>
      <c r="F201" s="143" t="s">
        <v>334</v>
      </c>
      <c r="G201" s="14">
        <v>132</v>
      </c>
      <c r="H201" s="143" t="s">
        <v>597</v>
      </c>
      <c r="I201" s="143" t="s">
        <v>597</v>
      </c>
      <c r="J201" s="143" t="s">
        <v>2013</v>
      </c>
      <c r="K201" s="143" t="s">
        <v>1990</v>
      </c>
      <c r="L201" s="143" t="s">
        <v>2014</v>
      </c>
      <c r="M201" s="143" t="s">
        <v>1867</v>
      </c>
      <c r="N201" s="139" t="s">
        <v>2015</v>
      </c>
      <c r="O201" s="139" t="s">
        <v>1869</v>
      </c>
    </row>
    <row r="202" spans="2:15" x14ac:dyDescent="0.25">
      <c r="B202" s="14">
        <v>198</v>
      </c>
      <c r="C202" s="143" t="s">
        <v>1058</v>
      </c>
      <c r="D202" s="143" t="s">
        <v>7</v>
      </c>
      <c r="E202" s="143" t="s">
        <v>1057</v>
      </c>
      <c r="F202" s="143" t="s">
        <v>330</v>
      </c>
      <c r="G202" s="14">
        <v>85</v>
      </c>
      <c r="H202" s="143" t="s">
        <v>2016</v>
      </c>
      <c r="I202" s="143" t="s">
        <v>2017</v>
      </c>
      <c r="J202" s="143" t="s">
        <v>2018</v>
      </c>
      <c r="K202" s="143" t="s">
        <v>1990</v>
      </c>
      <c r="L202" s="143" t="s">
        <v>2019</v>
      </c>
      <c r="M202" s="143" t="s">
        <v>17</v>
      </c>
      <c r="N202" s="139" t="s">
        <v>2020</v>
      </c>
      <c r="O202" s="139" t="s">
        <v>428</v>
      </c>
    </row>
    <row r="203" spans="2:15" x14ac:dyDescent="0.25">
      <c r="B203" s="14">
        <v>199</v>
      </c>
      <c r="C203" s="143" t="s">
        <v>1066</v>
      </c>
      <c r="D203" s="143" t="s">
        <v>7</v>
      </c>
      <c r="E203" s="143" t="s">
        <v>588</v>
      </c>
      <c r="F203" s="143" t="s">
        <v>330</v>
      </c>
      <c r="G203" s="14">
        <v>52</v>
      </c>
      <c r="H203" s="143" t="s">
        <v>2021</v>
      </c>
      <c r="I203" s="143" t="s">
        <v>608</v>
      </c>
      <c r="J203" s="143" t="s">
        <v>2022</v>
      </c>
      <c r="K203" s="143" t="s">
        <v>1990</v>
      </c>
      <c r="L203" s="143" t="s">
        <v>2023</v>
      </c>
      <c r="M203" s="143" t="s">
        <v>21</v>
      </c>
      <c r="N203" s="139" t="s">
        <v>2024</v>
      </c>
      <c r="O203" s="139" t="s">
        <v>460</v>
      </c>
    </row>
    <row r="204" spans="2:15" x14ac:dyDescent="0.25">
      <c r="B204" s="14">
        <v>200</v>
      </c>
      <c r="C204" s="143" t="s">
        <v>1075</v>
      </c>
      <c r="D204" s="143" t="s">
        <v>7</v>
      </c>
      <c r="E204" s="143" t="s">
        <v>1074</v>
      </c>
      <c r="F204" s="143" t="s">
        <v>330</v>
      </c>
      <c r="G204" s="14">
        <v>73</v>
      </c>
      <c r="H204" s="143" t="s">
        <v>2025</v>
      </c>
      <c r="I204" s="143" t="s">
        <v>2026</v>
      </c>
      <c r="J204" s="143" t="s">
        <v>2027</v>
      </c>
      <c r="K204" s="143" t="s">
        <v>2028</v>
      </c>
      <c r="L204" s="143" t="s">
        <v>2029</v>
      </c>
      <c r="M204" s="143" t="s">
        <v>1881</v>
      </c>
      <c r="N204" s="139" t="s">
        <v>2030</v>
      </c>
      <c r="O204" s="139" t="s">
        <v>1883</v>
      </c>
    </row>
    <row r="205" spans="2:15" x14ac:dyDescent="0.25">
      <c r="B205" s="14">
        <v>201</v>
      </c>
      <c r="C205" s="143" t="s">
        <v>1075</v>
      </c>
      <c r="D205" s="143" t="s">
        <v>7</v>
      </c>
      <c r="E205" s="143" t="s">
        <v>1050</v>
      </c>
      <c r="F205" s="143" t="s">
        <v>330</v>
      </c>
      <c r="G205" s="14">
        <v>55</v>
      </c>
      <c r="H205" s="143" t="s">
        <v>2031</v>
      </c>
      <c r="I205" s="143" t="s">
        <v>2032</v>
      </c>
      <c r="J205" s="143" t="s">
        <v>2033</v>
      </c>
      <c r="K205" s="143" t="s">
        <v>2028</v>
      </c>
      <c r="L205" s="143" t="s">
        <v>2034</v>
      </c>
      <c r="M205" s="143" t="s">
        <v>1888</v>
      </c>
      <c r="N205" s="139" t="s">
        <v>2035</v>
      </c>
      <c r="O205" s="139" t="s">
        <v>1890</v>
      </c>
    </row>
    <row r="206" spans="2:15" x14ac:dyDescent="0.25">
      <c r="B206" s="14">
        <v>202</v>
      </c>
      <c r="C206" s="143" t="s">
        <v>1074</v>
      </c>
      <c r="D206" s="143" t="s">
        <v>7</v>
      </c>
      <c r="E206" s="143" t="s">
        <v>1066</v>
      </c>
      <c r="F206" s="143" t="s">
        <v>330</v>
      </c>
      <c r="G206" s="14">
        <v>41</v>
      </c>
      <c r="H206" s="143" t="s">
        <v>2036</v>
      </c>
      <c r="I206" s="143" t="s">
        <v>812</v>
      </c>
      <c r="J206" s="143" t="s">
        <v>2037</v>
      </c>
      <c r="K206" s="143" t="s">
        <v>2028</v>
      </c>
      <c r="L206" s="143" t="s">
        <v>2038</v>
      </c>
      <c r="M206" s="143" t="s">
        <v>1893</v>
      </c>
      <c r="N206" s="139" t="s">
        <v>2039</v>
      </c>
      <c r="O206" s="139" t="s">
        <v>1895</v>
      </c>
    </row>
    <row r="207" spans="2:15" x14ac:dyDescent="0.25">
      <c r="B207" s="14">
        <v>203</v>
      </c>
      <c r="C207" s="143" t="s">
        <v>588</v>
      </c>
      <c r="D207" s="143" t="s">
        <v>202</v>
      </c>
      <c r="E207" s="143" t="s">
        <v>1058</v>
      </c>
      <c r="F207" s="143" t="s">
        <v>334</v>
      </c>
      <c r="G207" s="14">
        <v>49</v>
      </c>
      <c r="H207" s="143" t="s">
        <v>597</v>
      </c>
      <c r="I207" s="143" t="s">
        <v>597</v>
      </c>
      <c r="J207" s="143" t="s">
        <v>2040</v>
      </c>
      <c r="K207" s="143" t="s">
        <v>2028</v>
      </c>
      <c r="L207" s="143" t="s">
        <v>2041</v>
      </c>
      <c r="M207" s="143" t="s">
        <v>21</v>
      </c>
      <c r="N207" s="139" t="s">
        <v>2042</v>
      </c>
      <c r="O207" s="139" t="s">
        <v>1902</v>
      </c>
    </row>
    <row r="208" spans="2:15" x14ac:dyDescent="0.25">
      <c r="B208" s="14">
        <v>204</v>
      </c>
      <c r="C208" s="143" t="s">
        <v>1057</v>
      </c>
      <c r="D208" s="143" t="s">
        <v>7</v>
      </c>
      <c r="E208" s="143" t="s">
        <v>1049</v>
      </c>
      <c r="F208" s="143" t="s">
        <v>330</v>
      </c>
      <c r="G208" s="14">
        <v>90</v>
      </c>
      <c r="H208" s="143" t="s">
        <v>2043</v>
      </c>
      <c r="I208" s="143" t="s">
        <v>2044</v>
      </c>
      <c r="J208" s="143" t="s">
        <v>2045</v>
      </c>
      <c r="K208" s="143" t="s">
        <v>2028</v>
      </c>
      <c r="L208" s="143" t="s">
        <v>2046</v>
      </c>
      <c r="M208" s="143" t="s">
        <v>1906</v>
      </c>
      <c r="N208" s="139" t="s">
        <v>2047</v>
      </c>
      <c r="O208" s="139" t="s">
        <v>1908</v>
      </c>
    </row>
    <row r="209" spans="2:15" x14ac:dyDescent="0.25">
      <c r="B209" s="14">
        <v>205</v>
      </c>
      <c r="C209" s="143" t="s">
        <v>1050</v>
      </c>
      <c r="D209" s="143" t="s">
        <v>7</v>
      </c>
      <c r="E209" s="143" t="s">
        <v>1057</v>
      </c>
      <c r="F209" s="143" t="s">
        <v>330</v>
      </c>
      <c r="G209" s="14">
        <v>65</v>
      </c>
      <c r="H209" s="143" t="s">
        <v>2048</v>
      </c>
      <c r="I209" s="143" t="s">
        <v>2049</v>
      </c>
      <c r="J209" s="143" t="s">
        <v>2050</v>
      </c>
      <c r="K209" s="143" t="s">
        <v>2028</v>
      </c>
      <c r="L209" s="143" t="s">
        <v>2051</v>
      </c>
      <c r="M209" s="143" t="s">
        <v>1911</v>
      </c>
      <c r="N209" s="139" t="s">
        <v>2052</v>
      </c>
      <c r="O209" s="139" t="s">
        <v>1913</v>
      </c>
    </row>
    <row r="210" spans="2:15" x14ac:dyDescent="0.25">
      <c r="B210" s="14">
        <v>206</v>
      </c>
      <c r="C210" s="143" t="s">
        <v>1049</v>
      </c>
      <c r="D210" s="143" t="s">
        <v>7</v>
      </c>
      <c r="E210" s="143" t="s">
        <v>588</v>
      </c>
      <c r="F210" s="143" t="s">
        <v>330</v>
      </c>
      <c r="G210" s="14">
        <v>41</v>
      </c>
      <c r="H210" s="143" t="s">
        <v>2053</v>
      </c>
      <c r="I210" s="143" t="s">
        <v>2054</v>
      </c>
      <c r="J210" s="143" t="s">
        <v>2055</v>
      </c>
      <c r="K210" s="143" t="s">
        <v>2028</v>
      </c>
      <c r="L210" s="143" t="s">
        <v>2056</v>
      </c>
      <c r="M210" s="143" t="s">
        <v>1916</v>
      </c>
      <c r="N210" s="139" t="s">
        <v>2057</v>
      </c>
      <c r="O210" s="139" t="s">
        <v>1918</v>
      </c>
    </row>
    <row r="211" spans="2:15" x14ac:dyDescent="0.25">
      <c r="B211" s="14">
        <v>207</v>
      </c>
      <c r="C211" s="143" t="s">
        <v>1058</v>
      </c>
      <c r="D211" s="143" t="s">
        <v>202</v>
      </c>
      <c r="E211" s="143" t="s">
        <v>1074</v>
      </c>
      <c r="F211" s="143" t="s">
        <v>334</v>
      </c>
      <c r="G211" s="14">
        <v>56</v>
      </c>
      <c r="H211" s="143" t="s">
        <v>597</v>
      </c>
      <c r="I211" s="143" t="s">
        <v>597</v>
      </c>
      <c r="J211" s="143" t="s">
        <v>2058</v>
      </c>
      <c r="K211" s="143" t="s">
        <v>2028</v>
      </c>
      <c r="L211" s="143" t="s">
        <v>2059</v>
      </c>
      <c r="M211" s="143" t="s">
        <v>1923</v>
      </c>
      <c r="N211" s="139" t="s">
        <v>2060</v>
      </c>
      <c r="O211" s="139" t="s">
        <v>1925</v>
      </c>
    </row>
    <row r="212" spans="2:15" x14ac:dyDescent="0.25">
      <c r="B212" s="14">
        <v>208</v>
      </c>
      <c r="C212" s="143" t="s">
        <v>1066</v>
      </c>
      <c r="D212" s="143" t="s">
        <v>202</v>
      </c>
      <c r="E212" s="143" t="s">
        <v>1075</v>
      </c>
      <c r="F212" s="143" t="s">
        <v>334</v>
      </c>
      <c r="G212" s="14">
        <v>68</v>
      </c>
      <c r="H212" s="143" t="s">
        <v>597</v>
      </c>
      <c r="I212" s="143" t="s">
        <v>597</v>
      </c>
      <c r="J212" s="143" t="s">
        <v>2061</v>
      </c>
      <c r="K212" s="143" t="s">
        <v>2062</v>
      </c>
      <c r="L212" s="143" t="s">
        <v>2063</v>
      </c>
      <c r="M212" s="143" t="s">
        <v>1930</v>
      </c>
      <c r="N212" s="139" t="s">
        <v>2064</v>
      </c>
      <c r="O212" s="139" t="s">
        <v>1932</v>
      </c>
    </row>
    <row r="213" spans="2:15" x14ac:dyDescent="0.25">
      <c r="B213" s="14">
        <v>209</v>
      </c>
      <c r="C213" s="143" t="s">
        <v>1066</v>
      </c>
      <c r="D213" s="143" t="s">
        <v>202</v>
      </c>
      <c r="E213" s="143" t="s">
        <v>1050</v>
      </c>
      <c r="F213" s="143" t="s">
        <v>334</v>
      </c>
      <c r="G213" s="14">
        <v>45</v>
      </c>
      <c r="H213" s="143" t="s">
        <v>1528</v>
      </c>
      <c r="I213" s="143" t="s">
        <v>597</v>
      </c>
      <c r="J213" s="143" t="s">
        <v>2065</v>
      </c>
      <c r="K213" s="143" t="s">
        <v>2062</v>
      </c>
      <c r="L213" s="143" t="s">
        <v>2066</v>
      </c>
      <c r="M213" s="143" t="s">
        <v>1935</v>
      </c>
      <c r="N213" s="139" t="s">
        <v>2067</v>
      </c>
      <c r="O213" s="139" t="s">
        <v>1937</v>
      </c>
    </row>
    <row r="214" spans="2:15" x14ac:dyDescent="0.25">
      <c r="B214" s="14">
        <v>210</v>
      </c>
      <c r="C214" s="143" t="s">
        <v>1075</v>
      </c>
      <c r="D214" s="143" t="s">
        <v>202</v>
      </c>
      <c r="E214" s="143" t="s">
        <v>1058</v>
      </c>
      <c r="F214" s="143" t="s">
        <v>334</v>
      </c>
      <c r="G214" s="14">
        <v>90</v>
      </c>
      <c r="H214" s="143" t="s">
        <v>597</v>
      </c>
      <c r="I214" s="143" t="s">
        <v>597</v>
      </c>
      <c r="J214" s="143" t="s">
        <v>2068</v>
      </c>
      <c r="K214" s="143" t="s">
        <v>2062</v>
      </c>
      <c r="L214" s="143" t="s">
        <v>2069</v>
      </c>
      <c r="M214" s="143" t="s">
        <v>1940</v>
      </c>
      <c r="N214" s="139" t="s">
        <v>2070</v>
      </c>
      <c r="O214" s="139" t="s">
        <v>1942</v>
      </c>
    </row>
    <row r="215" spans="2:15" x14ac:dyDescent="0.25">
      <c r="B215" s="14">
        <v>211</v>
      </c>
      <c r="C215" s="143" t="s">
        <v>1074</v>
      </c>
      <c r="D215" s="143" t="s">
        <v>7</v>
      </c>
      <c r="E215" s="143" t="s">
        <v>1049</v>
      </c>
      <c r="F215" s="143" t="s">
        <v>330</v>
      </c>
      <c r="G215" s="14">
        <v>52</v>
      </c>
      <c r="H215" s="143" t="s">
        <v>2071</v>
      </c>
      <c r="I215" s="143" t="s">
        <v>2072</v>
      </c>
      <c r="J215" s="143" t="s">
        <v>2073</v>
      </c>
      <c r="K215" s="143" t="s">
        <v>2062</v>
      </c>
      <c r="L215" s="143" t="s">
        <v>2074</v>
      </c>
      <c r="M215" s="143" t="s">
        <v>1946</v>
      </c>
      <c r="N215" s="139" t="s">
        <v>2075</v>
      </c>
      <c r="O215" s="139" t="s">
        <v>1948</v>
      </c>
    </row>
    <row r="216" spans="2:15" x14ac:dyDescent="0.25">
      <c r="B216" s="14">
        <v>212</v>
      </c>
      <c r="C216" s="143" t="s">
        <v>588</v>
      </c>
      <c r="D216" s="143" t="s">
        <v>202</v>
      </c>
      <c r="E216" s="143" t="s">
        <v>1057</v>
      </c>
      <c r="F216" s="143" t="s">
        <v>334</v>
      </c>
      <c r="G216" s="14">
        <v>59</v>
      </c>
      <c r="H216" s="143" t="s">
        <v>597</v>
      </c>
      <c r="I216" s="143" t="s">
        <v>597</v>
      </c>
      <c r="J216" s="143" t="s">
        <v>2076</v>
      </c>
      <c r="K216" s="143" t="s">
        <v>2062</v>
      </c>
      <c r="L216" s="143" t="s">
        <v>2077</v>
      </c>
      <c r="M216" s="143" t="s">
        <v>1951</v>
      </c>
      <c r="N216" s="139" t="s">
        <v>2078</v>
      </c>
      <c r="O216" s="139" t="s">
        <v>889</v>
      </c>
    </row>
    <row r="217" spans="2:15" x14ac:dyDescent="0.25">
      <c r="B217" s="14">
        <v>213</v>
      </c>
      <c r="C217" s="143" t="s">
        <v>1050</v>
      </c>
      <c r="D217" s="143" t="s">
        <v>202</v>
      </c>
      <c r="E217" s="143" t="s">
        <v>588</v>
      </c>
      <c r="F217" s="143" t="s">
        <v>334</v>
      </c>
      <c r="G217" s="14">
        <v>51</v>
      </c>
      <c r="H217" s="143" t="s">
        <v>597</v>
      </c>
      <c r="I217" s="143" t="s">
        <v>597</v>
      </c>
      <c r="J217" s="143" t="s">
        <v>2079</v>
      </c>
      <c r="K217" s="143" t="s">
        <v>2062</v>
      </c>
      <c r="L217" s="143" t="s">
        <v>2080</v>
      </c>
      <c r="M217" s="143" t="s">
        <v>1957</v>
      </c>
      <c r="N217" s="139" t="s">
        <v>2081</v>
      </c>
      <c r="O217" s="139" t="s">
        <v>1959</v>
      </c>
    </row>
    <row r="218" spans="2:15" x14ac:dyDescent="0.25">
      <c r="B218" s="14">
        <v>214</v>
      </c>
      <c r="C218" s="143" t="s">
        <v>1057</v>
      </c>
      <c r="D218" s="143" t="s">
        <v>202</v>
      </c>
      <c r="E218" s="143" t="s">
        <v>1074</v>
      </c>
      <c r="F218" s="143" t="s">
        <v>334</v>
      </c>
      <c r="G218" s="14">
        <v>56</v>
      </c>
      <c r="H218" s="143" t="s">
        <v>597</v>
      </c>
      <c r="I218" s="143" t="s">
        <v>597</v>
      </c>
      <c r="J218" s="143" t="s">
        <v>2082</v>
      </c>
      <c r="K218" s="143" t="s">
        <v>2062</v>
      </c>
      <c r="L218" s="143" t="s">
        <v>2083</v>
      </c>
      <c r="M218" s="143" t="s">
        <v>15</v>
      </c>
      <c r="N218" s="139" t="s">
        <v>2084</v>
      </c>
      <c r="O218" s="139" t="s">
        <v>1965</v>
      </c>
    </row>
    <row r="219" spans="2:15" x14ac:dyDescent="0.25">
      <c r="B219" s="14">
        <v>215</v>
      </c>
      <c r="C219" s="143" t="s">
        <v>1049</v>
      </c>
      <c r="D219" s="143" t="s">
        <v>202</v>
      </c>
      <c r="E219" s="143" t="s">
        <v>1075</v>
      </c>
      <c r="F219" s="143" t="s">
        <v>347</v>
      </c>
      <c r="G219" s="14">
        <v>65</v>
      </c>
      <c r="H219" s="143" t="s">
        <v>597</v>
      </c>
      <c r="I219" s="143" t="s">
        <v>597</v>
      </c>
      <c r="J219" s="143" t="s">
        <v>2085</v>
      </c>
      <c r="K219" s="143" t="s">
        <v>2062</v>
      </c>
      <c r="L219" s="143" t="s">
        <v>2086</v>
      </c>
      <c r="M219" s="143" t="s">
        <v>1970</v>
      </c>
      <c r="N219" s="139" t="s">
        <v>2087</v>
      </c>
    </row>
    <row r="220" spans="2:15" x14ac:dyDescent="0.25">
      <c r="B220" s="14">
        <v>216</v>
      </c>
      <c r="C220" s="143" t="s">
        <v>1058</v>
      </c>
      <c r="D220" s="143" t="s">
        <v>202</v>
      </c>
      <c r="E220" s="143" t="s">
        <v>1066</v>
      </c>
      <c r="F220" s="143" t="s">
        <v>326</v>
      </c>
      <c r="G220" s="14">
        <v>139</v>
      </c>
      <c r="H220" s="143" t="s">
        <v>597</v>
      </c>
      <c r="I220" s="143" t="s">
        <v>2088</v>
      </c>
      <c r="J220" s="143" t="s">
        <v>2089</v>
      </c>
      <c r="K220" s="143" t="s">
        <v>2090</v>
      </c>
      <c r="L220" s="143" t="s">
        <v>2091</v>
      </c>
      <c r="M220" s="143" t="s">
        <v>1974</v>
      </c>
      <c r="N220" s="139" t="s">
        <v>2092</v>
      </c>
      <c r="O220" s="139" t="s">
        <v>1976</v>
      </c>
    </row>
    <row r="221" spans="2:15" x14ac:dyDescent="0.25">
      <c r="B221" s="14">
        <v>217</v>
      </c>
      <c r="C221" s="143" t="s">
        <v>1058</v>
      </c>
      <c r="D221" s="143" t="s">
        <v>202</v>
      </c>
      <c r="E221" s="143" t="s">
        <v>1050</v>
      </c>
      <c r="F221" s="143" t="s">
        <v>326</v>
      </c>
      <c r="G221" s="14">
        <v>53</v>
      </c>
      <c r="H221" s="143" t="s">
        <v>597</v>
      </c>
      <c r="I221" s="143" t="s">
        <v>597</v>
      </c>
      <c r="J221" s="143" t="s">
        <v>2093</v>
      </c>
      <c r="K221" s="143" t="s">
        <v>2090</v>
      </c>
      <c r="L221" s="143" t="s">
        <v>2094</v>
      </c>
      <c r="M221" s="143" t="s">
        <v>1980</v>
      </c>
      <c r="N221" s="139" t="s">
        <v>2095</v>
      </c>
      <c r="O221" s="139" t="s">
        <v>1982</v>
      </c>
    </row>
    <row r="222" spans="2:15" x14ac:dyDescent="0.25">
      <c r="B222" s="14">
        <v>218</v>
      </c>
      <c r="C222" s="143" t="s">
        <v>1066</v>
      </c>
      <c r="D222" s="143" t="s">
        <v>7</v>
      </c>
      <c r="E222" s="143" t="s">
        <v>1049</v>
      </c>
      <c r="F222" s="143" t="s">
        <v>330</v>
      </c>
      <c r="G222" s="14">
        <v>68</v>
      </c>
      <c r="H222" s="143" t="s">
        <v>2096</v>
      </c>
      <c r="I222" s="143" t="s">
        <v>2097</v>
      </c>
      <c r="J222" s="143" t="s">
        <v>2098</v>
      </c>
      <c r="K222" s="143" t="s">
        <v>2090</v>
      </c>
      <c r="L222" s="143" t="s">
        <v>2099</v>
      </c>
      <c r="M222" s="143" t="s">
        <v>887</v>
      </c>
      <c r="N222" s="139" t="s">
        <v>2100</v>
      </c>
      <c r="O222" s="139" t="s">
        <v>889</v>
      </c>
    </row>
    <row r="223" spans="2:15" x14ac:dyDescent="0.25">
      <c r="B223" s="14">
        <v>219</v>
      </c>
      <c r="C223" s="143" t="s">
        <v>1075</v>
      </c>
      <c r="D223" s="143" t="s">
        <v>7</v>
      </c>
      <c r="E223" s="143" t="s">
        <v>1057</v>
      </c>
      <c r="F223" s="143" t="s">
        <v>330</v>
      </c>
      <c r="G223" s="14">
        <v>58</v>
      </c>
      <c r="H223" s="143" t="s">
        <v>608</v>
      </c>
      <c r="I223" s="143" t="s">
        <v>2101</v>
      </c>
      <c r="J223" s="143" t="s">
        <v>2102</v>
      </c>
      <c r="K223" s="143" t="s">
        <v>2090</v>
      </c>
      <c r="L223" s="143" t="s">
        <v>2103</v>
      </c>
      <c r="M223" s="143" t="s">
        <v>872</v>
      </c>
      <c r="N223" s="139" t="s">
        <v>2104</v>
      </c>
      <c r="O223" s="139" t="s">
        <v>874</v>
      </c>
    </row>
    <row r="224" spans="2:15" x14ac:dyDescent="0.25">
      <c r="B224" s="14">
        <v>220</v>
      </c>
      <c r="C224" s="143" t="s">
        <v>1074</v>
      </c>
      <c r="D224" s="143" t="s">
        <v>202</v>
      </c>
      <c r="E224" s="143" t="s">
        <v>588</v>
      </c>
      <c r="F224" s="143" t="s">
        <v>334</v>
      </c>
      <c r="G224" s="14">
        <v>56</v>
      </c>
      <c r="H224" s="143" t="s">
        <v>597</v>
      </c>
      <c r="I224" s="143" t="s">
        <v>653</v>
      </c>
      <c r="J224" s="143" t="s">
        <v>2105</v>
      </c>
      <c r="K224" s="143" t="s">
        <v>2090</v>
      </c>
      <c r="L224" s="143" t="s">
        <v>2106</v>
      </c>
      <c r="M224" s="143" t="s">
        <v>32</v>
      </c>
      <c r="N224" s="139" t="s">
        <v>2107</v>
      </c>
      <c r="O224" s="139" t="s">
        <v>1993</v>
      </c>
    </row>
    <row r="225" spans="1:20" x14ac:dyDescent="0.25">
      <c r="B225" s="14">
        <v>221</v>
      </c>
      <c r="C225" s="143" t="s">
        <v>1050</v>
      </c>
      <c r="D225" s="143" t="s">
        <v>202</v>
      </c>
      <c r="E225" s="143" t="s">
        <v>1074</v>
      </c>
      <c r="F225" s="143" t="s">
        <v>334</v>
      </c>
      <c r="G225" s="14">
        <v>40</v>
      </c>
      <c r="H225" s="143" t="s">
        <v>597</v>
      </c>
      <c r="I225" s="143" t="s">
        <v>597</v>
      </c>
      <c r="J225" s="143" t="s">
        <v>2108</v>
      </c>
      <c r="K225" s="143" t="s">
        <v>2090</v>
      </c>
      <c r="L225" s="143" t="s">
        <v>2109</v>
      </c>
      <c r="M225" s="143" t="s">
        <v>1951</v>
      </c>
      <c r="N225" s="139" t="s">
        <v>2110</v>
      </c>
      <c r="O225" s="139" t="s">
        <v>889</v>
      </c>
    </row>
    <row r="226" spans="1:20" x14ac:dyDescent="0.25">
      <c r="B226" s="14">
        <v>222</v>
      </c>
      <c r="C226" s="143" t="s">
        <v>588</v>
      </c>
      <c r="D226" s="143" t="s">
        <v>202</v>
      </c>
      <c r="E226" s="143" t="s">
        <v>1075</v>
      </c>
      <c r="F226" s="143" t="s">
        <v>326</v>
      </c>
      <c r="G226" s="14">
        <v>58</v>
      </c>
      <c r="H226" s="143" t="s">
        <v>597</v>
      </c>
      <c r="I226" s="143" t="s">
        <v>2111</v>
      </c>
      <c r="J226" s="143" t="s">
        <v>2112</v>
      </c>
      <c r="K226" s="143" t="s">
        <v>2090</v>
      </c>
      <c r="L226" s="143" t="s">
        <v>2113</v>
      </c>
      <c r="M226" s="143" t="s">
        <v>2002</v>
      </c>
      <c r="N226" s="139" t="s">
        <v>2114</v>
      </c>
      <c r="O226" s="139" t="s">
        <v>2004</v>
      </c>
    </row>
    <row r="227" spans="1:20" x14ac:dyDescent="0.25">
      <c r="B227" s="14">
        <v>223</v>
      </c>
      <c r="C227" s="143" t="s">
        <v>1057</v>
      </c>
      <c r="D227" s="143" t="s">
        <v>202</v>
      </c>
      <c r="E227" s="143" t="s">
        <v>1066</v>
      </c>
      <c r="F227" s="143" t="s">
        <v>326</v>
      </c>
      <c r="G227" s="14">
        <v>47</v>
      </c>
      <c r="H227" s="143" t="s">
        <v>597</v>
      </c>
      <c r="I227" s="143" t="s">
        <v>2115</v>
      </c>
      <c r="J227" s="143" t="s">
        <v>2116</v>
      </c>
      <c r="K227" s="143" t="s">
        <v>2090</v>
      </c>
      <c r="L227" s="143" t="s">
        <v>2117</v>
      </c>
      <c r="M227" s="143" t="s">
        <v>2007</v>
      </c>
      <c r="N227" s="139" t="s">
        <v>2118</v>
      </c>
      <c r="O227" s="139" t="s">
        <v>2009</v>
      </c>
    </row>
    <row r="228" spans="1:20" x14ac:dyDescent="0.25">
      <c r="B228" s="14">
        <v>224</v>
      </c>
      <c r="C228" s="143" t="s">
        <v>1049</v>
      </c>
      <c r="D228" s="143" t="s">
        <v>202</v>
      </c>
      <c r="E228" s="143" t="s">
        <v>1058</v>
      </c>
      <c r="F228" s="143" t="s">
        <v>334</v>
      </c>
      <c r="G228" s="14">
        <v>140</v>
      </c>
      <c r="H228" s="143" t="s">
        <v>653</v>
      </c>
      <c r="I228" s="143" t="s">
        <v>597</v>
      </c>
      <c r="J228" s="143" t="s">
        <v>2119</v>
      </c>
      <c r="K228" s="143" t="s">
        <v>2090</v>
      </c>
      <c r="L228" s="143" t="s">
        <v>2120</v>
      </c>
      <c r="M228" s="143" t="s">
        <v>198</v>
      </c>
      <c r="N228" s="139" t="s">
        <v>2121</v>
      </c>
      <c r="O228" s="139" t="s">
        <v>363</v>
      </c>
    </row>
    <row r="229" spans="1:20" s="180" customFormat="1" x14ac:dyDescent="0.25">
      <c r="A229" s="180" t="s">
        <v>34</v>
      </c>
      <c r="B229" s="180" t="s">
        <v>34</v>
      </c>
      <c r="C229" s="180" t="s">
        <v>34</v>
      </c>
      <c r="D229" s="180" t="s">
        <v>34</v>
      </c>
      <c r="E229" s="180" t="s">
        <v>34</v>
      </c>
      <c r="F229" s="180" t="s">
        <v>34</v>
      </c>
      <c r="G229" s="180" t="s">
        <v>34</v>
      </c>
      <c r="H229" s="180" t="s">
        <v>34</v>
      </c>
      <c r="I229" s="180" t="s">
        <v>34</v>
      </c>
      <c r="J229" s="180" t="s">
        <v>34</v>
      </c>
      <c r="K229" s="180" t="s">
        <v>34</v>
      </c>
      <c r="L229" s="180" t="s">
        <v>34</v>
      </c>
      <c r="M229" s="180" t="s">
        <v>34</v>
      </c>
      <c r="N229" s="180" t="s">
        <v>34</v>
      </c>
      <c r="O229" s="180" t="s">
        <v>34</v>
      </c>
      <c r="P229" s="180" t="s">
        <v>34</v>
      </c>
      <c r="Q229" s="180" t="s">
        <v>34</v>
      </c>
      <c r="R229" s="180" t="s">
        <v>34</v>
      </c>
      <c r="S229" s="180" t="s">
        <v>34</v>
      </c>
      <c r="T229" s="180" t="s">
        <v>34</v>
      </c>
    </row>
  </sheetData>
  <sortState xmlns:xlrd2="http://schemas.microsoft.com/office/spreadsheetml/2017/richdata2" ref="A5:T228">
    <sortCondition ref="B5:B228"/>
  </sortState>
  <mergeCells count="1">
    <mergeCell ref="P4:Q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2B5E-C65E-4CE5-964F-F7ECB9BDEDDE}">
  <dimension ref="A1:Q111"/>
  <sheetViews>
    <sheetView topLeftCell="A2" workbookViewId="0">
      <pane ySplit="9" topLeftCell="A11" activePane="bottomLeft" state="frozen"/>
      <selection activeCell="A2" sqref="A2"/>
      <selection pane="bottomLeft" activeCell="B11" sqref="B11"/>
    </sheetView>
  </sheetViews>
  <sheetFormatPr defaultRowHeight="15" x14ac:dyDescent="0.25"/>
  <cols>
    <col min="1" max="1" width="1.7109375" style="252" customWidth="1"/>
    <col min="2" max="2" width="4.7109375" style="253" customWidth="1"/>
    <col min="3" max="3" width="18.7109375" style="254" customWidth="1"/>
    <col min="4" max="4" width="8.7109375" style="253" customWidth="1"/>
    <col min="5" max="6" width="18.7109375" style="254" customWidth="1"/>
    <col min="7" max="7" width="6.7109375" style="254" customWidth="1"/>
    <col min="8" max="9" width="9.7109375" style="254" customWidth="1"/>
    <col min="10" max="10" width="22.7109375" style="254" customWidth="1"/>
    <col min="11" max="11" width="9.7109375" style="254" customWidth="1"/>
    <col min="12" max="12" width="4.7109375" style="254" customWidth="1"/>
    <col min="13" max="13" width="60.7109375" style="254" customWidth="1"/>
    <col min="14" max="14" width="60.7109375" style="262" customWidth="1"/>
    <col min="15" max="15" width="12.140625" style="254" bestFit="1" customWidth="1"/>
    <col min="16" max="16" width="16.28515625" style="254" bestFit="1" customWidth="1"/>
    <col min="17" max="17" width="12.140625" style="254" bestFit="1" customWidth="1"/>
    <col min="18" max="16384" width="9.140625" style="252"/>
  </cols>
  <sheetData>
    <row r="1" spans="1:17" hidden="1" x14ac:dyDescent="0.25">
      <c r="C1" s="254" t="s">
        <v>2223</v>
      </c>
      <c r="D1" s="255" t="s">
        <v>2230</v>
      </c>
      <c r="E1" s="254" t="s">
        <v>2222</v>
      </c>
      <c r="F1" s="254" t="s">
        <v>2223</v>
      </c>
      <c r="G1" s="256" t="s">
        <v>2742</v>
      </c>
      <c r="H1" s="254" t="s">
        <v>2741</v>
      </c>
      <c r="I1" s="254" t="s">
        <v>2740</v>
      </c>
      <c r="J1" s="254" t="s">
        <v>2580</v>
      </c>
      <c r="K1" s="256" t="s">
        <v>2230</v>
      </c>
      <c r="L1" s="256" t="s">
        <v>2230</v>
      </c>
      <c r="M1" s="257" t="s">
        <v>2230</v>
      </c>
      <c r="N1" s="252"/>
      <c r="O1" s="252"/>
      <c r="P1" s="252"/>
      <c r="Q1" s="252"/>
    </row>
    <row r="2" spans="1:17" ht="18.75" x14ac:dyDescent="0.3">
      <c r="A2" s="258" t="s">
        <v>2581</v>
      </c>
      <c r="B2" s="259"/>
      <c r="C2" s="256"/>
      <c r="D2" s="260"/>
      <c r="E2" s="256"/>
      <c r="F2" s="256" t="s">
        <v>2230</v>
      </c>
      <c r="G2" s="256"/>
      <c r="H2" s="256" t="s">
        <v>2230</v>
      </c>
      <c r="I2" s="256" t="s">
        <v>2230</v>
      </c>
      <c r="J2" s="256" t="s">
        <v>2230</v>
      </c>
      <c r="K2" s="256"/>
      <c r="L2" s="256"/>
      <c r="M2" s="261"/>
      <c r="N2" s="252"/>
      <c r="O2" s="252"/>
      <c r="P2" s="252"/>
      <c r="Q2" s="252"/>
    </row>
    <row r="3" spans="1:17" x14ac:dyDescent="0.25">
      <c r="C3" s="256"/>
      <c r="D3" s="255"/>
      <c r="E3" s="256"/>
      <c r="F3" s="256"/>
      <c r="G3" s="256"/>
      <c r="H3" s="256"/>
      <c r="I3" s="256"/>
      <c r="J3" s="256"/>
      <c r="K3" s="256"/>
      <c r="L3" s="256"/>
      <c r="M3" s="257"/>
      <c r="N3" s="252"/>
      <c r="O3" s="252"/>
      <c r="P3" s="252"/>
      <c r="Q3" s="252"/>
    </row>
    <row r="4" spans="1:17" x14ac:dyDescent="0.25">
      <c r="C4" s="256"/>
      <c r="D4" s="260"/>
      <c r="E4" s="256"/>
      <c r="F4" s="256"/>
      <c r="G4" s="256"/>
      <c r="H4" s="256"/>
      <c r="I4" s="256"/>
      <c r="J4" s="256"/>
      <c r="K4" s="256"/>
      <c r="L4" s="256"/>
      <c r="M4" s="261"/>
      <c r="N4" s="252"/>
      <c r="O4" s="252"/>
      <c r="P4" s="252"/>
      <c r="Q4" s="252"/>
    </row>
    <row r="5" spans="1:17" hidden="1" x14ac:dyDescent="0.25">
      <c r="C5" s="256"/>
      <c r="D5" s="255"/>
      <c r="E5" s="256"/>
      <c r="F5" s="256"/>
      <c r="G5" s="256"/>
      <c r="H5" s="256"/>
      <c r="I5" s="256"/>
      <c r="J5" s="256"/>
      <c r="K5" s="256"/>
      <c r="L5" s="256"/>
      <c r="M5" s="257"/>
      <c r="N5" s="252"/>
      <c r="O5" s="252"/>
      <c r="P5" s="252"/>
      <c r="Q5" s="252"/>
    </row>
    <row r="6" spans="1:17" hidden="1" x14ac:dyDescent="0.25">
      <c r="C6" s="256"/>
      <c r="D6" s="260"/>
      <c r="E6" s="256"/>
      <c r="F6" s="256"/>
      <c r="G6" s="256"/>
      <c r="H6" s="256"/>
      <c r="I6" s="256"/>
      <c r="J6" s="256"/>
      <c r="K6" s="256"/>
      <c r="L6" s="256"/>
      <c r="M6" s="261"/>
      <c r="N6" s="252"/>
      <c r="O6" s="252"/>
      <c r="P6" s="252"/>
      <c r="Q6" s="252"/>
    </row>
    <row r="7" spans="1:17" hidden="1" x14ac:dyDescent="0.25">
      <c r="C7" s="256"/>
      <c r="D7" s="255"/>
      <c r="E7" s="256"/>
      <c r="F7" s="256"/>
      <c r="G7" s="256"/>
      <c r="H7" s="256"/>
      <c r="I7" s="256"/>
      <c r="J7" s="256"/>
      <c r="K7" s="256"/>
      <c r="L7" s="256"/>
      <c r="M7" s="257"/>
      <c r="N7" s="252"/>
      <c r="O7" s="252"/>
      <c r="P7" s="252"/>
      <c r="Q7" s="252"/>
    </row>
    <row r="8" spans="1:17" hidden="1" x14ac:dyDescent="0.25">
      <c r="C8" s="256"/>
      <c r="E8" s="256"/>
      <c r="F8" s="256"/>
      <c r="H8" s="256"/>
      <c r="I8" s="256"/>
      <c r="J8" s="256"/>
      <c r="M8" s="262"/>
      <c r="N8" s="252"/>
      <c r="O8" s="252"/>
      <c r="P8" s="252"/>
      <c r="Q8" s="252"/>
    </row>
    <row r="9" spans="1:17" s="263" customFormat="1" x14ac:dyDescent="0.25">
      <c r="B9" s="264" t="s">
        <v>0</v>
      </c>
      <c r="C9" s="265" t="s">
        <v>2</v>
      </c>
      <c r="D9" s="265" t="s">
        <v>2232</v>
      </c>
      <c r="E9" s="265" t="s">
        <v>3</v>
      </c>
      <c r="F9" s="265" t="s">
        <v>194</v>
      </c>
      <c r="G9" s="265" t="s">
        <v>2170</v>
      </c>
      <c r="H9" s="265" t="s">
        <v>2398</v>
      </c>
      <c r="I9" s="265" t="s">
        <v>2399</v>
      </c>
      <c r="J9" s="265" t="s">
        <v>222</v>
      </c>
      <c r="K9" s="265" t="s">
        <v>195</v>
      </c>
      <c r="L9" s="265" t="s">
        <v>12</v>
      </c>
      <c r="M9" s="266" t="s">
        <v>13</v>
      </c>
    </row>
    <row r="10" spans="1:17" x14ac:dyDescent="0.25">
      <c r="C10" s="256"/>
      <c r="D10" s="255"/>
      <c r="E10" s="256"/>
      <c r="F10" s="256"/>
      <c r="G10" s="256"/>
      <c r="H10" s="256"/>
      <c r="I10" s="256"/>
      <c r="J10" s="256"/>
      <c r="K10" s="256"/>
      <c r="L10" s="256"/>
      <c r="M10" s="257"/>
      <c r="N10" s="252"/>
      <c r="O10" s="252"/>
      <c r="P10" s="252"/>
      <c r="Q10" s="252"/>
    </row>
    <row r="11" spans="1:17" x14ac:dyDescent="0.25">
      <c r="B11" s="253">
        <v>1</v>
      </c>
      <c r="C11" s="256" t="s">
        <v>2583</v>
      </c>
      <c r="D11" s="260" t="s">
        <v>7</v>
      </c>
      <c r="E11" s="256" t="s">
        <v>2582</v>
      </c>
      <c r="F11" s="256" t="s">
        <v>330</v>
      </c>
      <c r="G11" s="256">
        <v>58</v>
      </c>
      <c r="H11" s="256">
        <v>153.69999999999999</v>
      </c>
      <c r="I11" s="256">
        <v>250</v>
      </c>
      <c r="J11" s="256" t="s">
        <v>2640</v>
      </c>
      <c r="K11" s="267">
        <v>0.16092592592592592</v>
      </c>
      <c r="L11" s="256" t="s">
        <v>2584</v>
      </c>
      <c r="M11" s="261" t="s">
        <v>2607</v>
      </c>
      <c r="N11" s="252"/>
      <c r="O11" s="252"/>
      <c r="P11" s="252"/>
      <c r="Q11" s="252"/>
    </row>
    <row r="12" spans="1:17" x14ac:dyDescent="0.25">
      <c r="B12" s="253">
        <v>2</v>
      </c>
      <c r="C12" s="256" t="s">
        <v>2582</v>
      </c>
      <c r="D12" s="255" t="s">
        <v>2282</v>
      </c>
      <c r="E12" s="256" t="s">
        <v>2583</v>
      </c>
      <c r="F12" s="256" t="s">
        <v>334</v>
      </c>
      <c r="G12" s="256">
        <v>97</v>
      </c>
      <c r="H12" s="256">
        <v>0</v>
      </c>
      <c r="I12" s="256">
        <v>0</v>
      </c>
      <c r="J12" s="256" t="s">
        <v>2641</v>
      </c>
      <c r="K12" s="267">
        <v>0.19633101851851853</v>
      </c>
      <c r="L12" s="256" t="s">
        <v>2584</v>
      </c>
      <c r="M12" s="257" t="s">
        <v>2607</v>
      </c>
      <c r="N12" s="252"/>
      <c r="O12" s="252"/>
      <c r="P12" s="252"/>
      <c r="Q12" s="252"/>
    </row>
    <row r="13" spans="1:17" x14ac:dyDescent="0.25">
      <c r="B13" s="253">
        <v>3</v>
      </c>
      <c r="C13" s="256" t="s">
        <v>2583</v>
      </c>
      <c r="D13" s="260" t="s">
        <v>2282</v>
      </c>
      <c r="E13" s="256" t="s">
        <v>2582</v>
      </c>
      <c r="F13" s="256" t="s">
        <v>326</v>
      </c>
      <c r="G13" s="256">
        <v>49</v>
      </c>
      <c r="H13" s="256">
        <v>0</v>
      </c>
      <c r="I13" s="256">
        <v>0</v>
      </c>
      <c r="J13" s="256" t="s">
        <v>2642</v>
      </c>
      <c r="K13" s="267">
        <v>0.15028935185185185</v>
      </c>
      <c r="L13" s="256" t="s">
        <v>1571</v>
      </c>
      <c r="M13" s="261" t="s">
        <v>2608</v>
      </c>
      <c r="N13" s="252"/>
      <c r="O13" s="252"/>
      <c r="P13" s="252"/>
      <c r="Q13" s="252"/>
    </row>
    <row r="14" spans="1:17" x14ac:dyDescent="0.25">
      <c r="B14" s="253">
        <v>4</v>
      </c>
      <c r="C14" s="256" t="s">
        <v>2582</v>
      </c>
      <c r="D14" s="255" t="s">
        <v>2282</v>
      </c>
      <c r="E14" s="256" t="s">
        <v>2583</v>
      </c>
      <c r="F14" s="256" t="s">
        <v>334</v>
      </c>
      <c r="G14" s="256">
        <v>175</v>
      </c>
      <c r="H14" s="256">
        <v>0</v>
      </c>
      <c r="I14" s="256">
        <v>0</v>
      </c>
      <c r="J14" s="256" t="s">
        <v>2643</v>
      </c>
      <c r="K14" s="267">
        <v>0.22414351851851852</v>
      </c>
      <c r="L14" s="256" t="s">
        <v>1571</v>
      </c>
      <c r="M14" s="257" t="s">
        <v>2608</v>
      </c>
      <c r="N14" s="252"/>
      <c r="O14" s="252"/>
      <c r="P14" s="252"/>
      <c r="Q14" s="252"/>
    </row>
    <row r="15" spans="1:17" x14ac:dyDescent="0.25">
      <c r="B15" s="253">
        <v>5</v>
      </c>
      <c r="C15" s="256" t="s">
        <v>2583</v>
      </c>
      <c r="D15" s="260" t="s">
        <v>7</v>
      </c>
      <c r="E15" s="256" t="s">
        <v>2582</v>
      </c>
      <c r="F15" s="256" t="s">
        <v>330</v>
      </c>
      <c r="G15" s="256">
        <v>50</v>
      </c>
      <c r="H15" s="256">
        <v>153.83000000000001</v>
      </c>
      <c r="I15" s="256">
        <v>250</v>
      </c>
      <c r="J15" s="256" t="s">
        <v>2644</v>
      </c>
      <c r="K15" s="267">
        <v>0.15534722222222222</v>
      </c>
      <c r="L15" s="256" t="s">
        <v>1970</v>
      </c>
      <c r="M15" s="261" t="s">
        <v>889</v>
      </c>
      <c r="N15" s="252"/>
      <c r="O15" s="252"/>
      <c r="P15" s="252"/>
      <c r="Q15" s="252"/>
    </row>
    <row r="16" spans="1:17" x14ac:dyDescent="0.25">
      <c r="B16" s="253">
        <v>6</v>
      </c>
      <c r="C16" s="256" t="s">
        <v>2582</v>
      </c>
      <c r="D16" s="255" t="s">
        <v>2282</v>
      </c>
      <c r="E16" s="256" t="s">
        <v>2583</v>
      </c>
      <c r="F16" s="256" t="s">
        <v>334</v>
      </c>
      <c r="G16" s="256">
        <v>197</v>
      </c>
      <c r="H16" s="256">
        <v>0</v>
      </c>
      <c r="I16" s="256">
        <v>0</v>
      </c>
      <c r="J16" s="256" t="s">
        <v>2645</v>
      </c>
      <c r="K16" s="267">
        <v>0.23359953703703704</v>
      </c>
      <c r="L16" s="256" t="s">
        <v>1970</v>
      </c>
      <c r="M16" s="257" t="s">
        <v>889</v>
      </c>
      <c r="N16" s="252"/>
      <c r="O16" s="252"/>
      <c r="P16" s="252"/>
      <c r="Q16" s="252"/>
    </row>
    <row r="17" spans="2:17" x14ac:dyDescent="0.25">
      <c r="B17" s="253">
        <v>7</v>
      </c>
      <c r="C17" s="256" t="s">
        <v>2583</v>
      </c>
      <c r="D17" s="260" t="s">
        <v>2282</v>
      </c>
      <c r="E17" s="256" t="s">
        <v>2582</v>
      </c>
      <c r="F17" s="256" t="s">
        <v>334</v>
      </c>
      <c r="G17" s="256">
        <v>43</v>
      </c>
      <c r="H17" s="256">
        <v>0</v>
      </c>
      <c r="I17" s="256">
        <v>0</v>
      </c>
      <c r="J17" s="256" t="s">
        <v>2646</v>
      </c>
      <c r="K17" s="267">
        <v>0.12094907407407407</v>
      </c>
      <c r="L17" s="256" t="s">
        <v>2585</v>
      </c>
      <c r="M17" s="261" t="s">
        <v>2609</v>
      </c>
      <c r="N17" s="252"/>
      <c r="O17" s="252"/>
      <c r="P17" s="252"/>
      <c r="Q17" s="252"/>
    </row>
    <row r="18" spans="2:17" x14ac:dyDescent="0.25">
      <c r="B18" s="253">
        <v>8</v>
      </c>
      <c r="C18" s="256" t="s">
        <v>2582</v>
      </c>
      <c r="D18" s="255" t="s">
        <v>2282</v>
      </c>
      <c r="E18" s="256" t="s">
        <v>2583</v>
      </c>
      <c r="F18" s="256" t="s">
        <v>334</v>
      </c>
      <c r="G18" s="256">
        <v>58</v>
      </c>
      <c r="H18" s="256">
        <v>0</v>
      </c>
      <c r="I18" s="256">
        <v>0</v>
      </c>
      <c r="J18" s="256" t="s">
        <v>2647</v>
      </c>
      <c r="K18" s="267">
        <v>0.16980324074074074</v>
      </c>
      <c r="L18" s="256" t="s">
        <v>2585</v>
      </c>
      <c r="M18" s="257" t="s">
        <v>2609</v>
      </c>
      <c r="N18" s="252"/>
      <c r="O18" s="252"/>
      <c r="P18" s="252"/>
      <c r="Q18" s="252"/>
    </row>
    <row r="19" spans="2:17" x14ac:dyDescent="0.25">
      <c r="B19" s="253">
        <v>9</v>
      </c>
      <c r="C19" s="256" t="s">
        <v>2583</v>
      </c>
      <c r="D19" s="260" t="s">
        <v>2282</v>
      </c>
      <c r="E19" s="256" t="s">
        <v>2582</v>
      </c>
      <c r="F19" s="256" t="s">
        <v>334</v>
      </c>
      <c r="G19" s="256">
        <v>43</v>
      </c>
      <c r="H19" s="256">
        <v>0</v>
      </c>
      <c r="I19" s="256">
        <v>0</v>
      </c>
      <c r="J19" s="256" t="s">
        <v>2648</v>
      </c>
      <c r="K19" s="267">
        <v>0.11635416666666666</v>
      </c>
      <c r="L19" s="256" t="s">
        <v>2417</v>
      </c>
      <c r="M19" s="261" t="s">
        <v>2445</v>
      </c>
      <c r="N19" s="252"/>
      <c r="O19" s="252"/>
      <c r="P19" s="252"/>
      <c r="Q19" s="252"/>
    </row>
    <row r="20" spans="2:17" x14ac:dyDescent="0.25">
      <c r="B20" s="253">
        <v>10</v>
      </c>
      <c r="C20" s="256" t="s">
        <v>2582</v>
      </c>
      <c r="D20" s="255" t="s">
        <v>2282</v>
      </c>
      <c r="E20" s="256" t="s">
        <v>2583</v>
      </c>
      <c r="F20" s="256" t="s">
        <v>347</v>
      </c>
      <c r="G20" s="256">
        <v>73</v>
      </c>
      <c r="H20" s="256">
        <v>0</v>
      </c>
      <c r="I20" s="256">
        <v>0</v>
      </c>
      <c r="J20" s="256" t="s">
        <v>2649</v>
      </c>
      <c r="K20" s="267">
        <v>0.17800925925925926</v>
      </c>
      <c r="L20" s="256" t="s">
        <v>2417</v>
      </c>
      <c r="M20" s="257" t="s">
        <v>2445</v>
      </c>
      <c r="N20" s="252"/>
      <c r="O20" s="252"/>
      <c r="P20" s="252"/>
      <c r="Q20" s="252"/>
    </row>
    <row r="21" spans="2:17" x14ac:dyDescent="0.25">
      <c r="B21" s="253">
        <v>11</v>
      </c>
      <c r="C21" s="256" t="s">
        <v>2583</v>
      </c>
      <c r="D21" s="260" t="s">
        <v>2282</v>
      </c>
      <c r="E21" s="256" t="s">
        <v>2582</v>
      </c>
      <c r="F21" s="256" t="s">
        <v>334</v>
      </c>
      <c r="G21" s="256">
        <v>152</v>
      </c>
      <c r="H21" s="256">
        <v>0</v>
      </c>
      <c r="I21" s="256">
        <v>0</v>
      </c>
      <c r="J21" s="256" t="s">
        <v>2650</v>
      </c>
      <c r="K21" s="267">
        <v>0.21384259259259261</v>
      </c>
      <c r="L21" s="256" t="s">
        <v>39</v>
      </c>
      <c r="M21" s="261" t="s">
        <v>2261</v>
      </c>
      <c r="N21" s="252"/>
      <c r="O21" s="252"/>
      <c r="P21" s="252"/>
      <c r="Q21" s="252"/>
    </row>
    <row r="22" spans="2:17" x14ac:dyDescent="0.25">
      <c r="B22" s="253">
        <v>12</v>
      </c>
      <c r="C22" s="256" t="s">
        <v>2582</v>
      </c>
      <c r="D22" s="255" t="s">
        <v>2282</v>
      </c>
      <c r="E22" s="256" t="s">
        <v>2583</v>
      </c>
      <c r="F22" s="256" t="s">
        <v>334</v>
      </c>
      <c r="G22" s="256">
        <v>64</v>
      </c>
      <c r="H22" s="256">
        <v>0</v>
      </c>
      <c r="I22" s="256">
        <v>0</v>
      </c>
      <c r="J22" s="256" t="s">
        <v>2651</v>
      </c>
      <c r="K22" s="267">
        <v>0.17333333333333334</v>
      </c>
      <c r="L22" s="256" t="s">
        <v>39</v>
      </c>
      <c r="M22" s="257" t="s">
        <v>2261</v>
      </c>
      <c r="N22" s="252"/>
      <c r="O22" s="252"/>
      <c r="P22" s="252"/>
      <c r="Q22" s="252"/>
    </row>
    <row r="23" spans="2:17" x14ac:dyDescent="0.25">
      <c r="B23" s="253">
        <v>13</v>
      </c>
      <c r="C23" s="256" t="s">
        <v>2583</v>
      </c>
      <c r="D23" s="260" t="s">
        <v>2282</v>
      </c>
      <c r="E23" s="256" t="s">
        <v>2582</v>
      </c>
      <c r="F23" s="256" t="s">
        <v>334</v>
      </c>
      <c r="G23" s="256">
        <v>41</v>
      </c>
      <c r="H23" s="256">
        <v>0</v>
      </c>
      <c r="I23" s="256">
        <v>0</v>
      </c>
      <c r="J23" s="256" t="s">
        <v>2652</v>
      </c>
      <c r="K23" s="267">
        <v>0.13893518518518519</v>
      </c>
      <c r="L23" s="256" t="s">
        <v>15</v>
      </c>
      <c r="M23" s="261" t="s">
        <v>1965</v>
      </c>
      <c r="N23" s="252"/>
      <c r="O23" s="252"/>
      <c r="P23" s="252"/>
      <c r="Q23" s="252"/>
    </row>
    <row r="24" spans="2:17" x14ac:dyDescent="0.25">
      <c r="B24" s="253">
        <v>14</v>
      </c>
      <c r="C24" s="256" t="s">
        <v>2582</v>
      </c>
      <c r="D24" s="255" t="s">
        <v>2282</v>
      </c>
      <c r="E24" s="256" t="s">
        <v>2583</v>
      </c>
      <c r="F24" s="256" t="s">
        <v>416</v>
      </c>
      <c r="G24" s="256">
        <v>120</v>
      </c>
      <c r="H24" s="256">
        <v>0</v>
      </c>
      <c r="I24" s="256">
        <v>0</v>
      </c>
      <c r="J24" s="256" t="s">
        <v>2653</v>
      </c>
      <c r="K24" s="267">
        <v>0.20537037037037034</v>
      </c>
      <c r="L24" s="256" t="s">
        <v>15</v>
      </c>
      <c r="M24" s="257" t="s">
        <v>1965</v>
      </c>
      <c r="N24" s="252"/>
      <c r="O24" s="252"/>
      <c r="P24" s="252"/>
      <c r="Q24" s="252"/>
    </row>
    <row r="25" spans="2:17" x14ac:dyDescent="0.25">
      <c r="B25" s="253">
        <v>15</v>
      </c>
      <c r="C25" s="256" t="s">
        <v>2583</v>
      </c>
      <c r="D25" s="260" t="s">
        <v>2282</v>
      </c>
      <c r="E25" s="256" t="s">
        <v>2582</v>
      </c>
      <c r="F25" s="256" t="s">
        <v>334</v>
      </c>
      <c r="G25" s="256">
        <v>71</v>
      </c>
      <c r="H25" s="256">
        <v>0</v>
      </c>
      <c r="I25" s="256">
        <v>0</v>
      </c>
      <c r="J25" s="256" t="s">
        <v>2654</v>
      </c>
      <c r="K25" s="267">
        <v>0.18065972222222224</v>
      </c>
      <c r="L25" s="256" t="s">
        <v>38</v>
      </c>
      <c r="M25" s="261" t="s">
        <v>432</v>
      </c>
      <c r="N25" s="252"/>
      <c r="O25" s="252"/>
      <c r="P25" s="252"/>
      <c r="Q25" s="252"/>
    </row>
    <row r="26" spans="2:17" x14ac:dyDescent="0.25">
      <c r="B26" s="253">
        <v>16</v>
      </c>
      <c r="C26" s="256" t="s">
        <v>2582</v>
      </c>
      <c r="D26" s="255" t="s">
        <v>2282</v>
      </c>
      <c r="E26" s="256" t="s">
        <v>2583</v>
      </c>
      <c r="F26" s="256" t="s">
        <v>347</v>
      </c>
      <c r="G26" s="256">
        <v>65</v>
      </c>
      <c r="H26" s="256">
        <v>0</v>
      </c>
      <c r="I26" s="256">
        <v>0</v>
      </c>
      <c r="J26" s="256" t="s">
        <v>2655</v>
      </c>
      <c r="K26" s="267">
        <v>0.16833333333333333</v>
      </c>
      <c r="L26" s="256" t="s">
        <v>38</v>
      </c>
      <c r="M26" s="257" t="s">
        <v>432</v>
      </c>
      <c r="N26" s="252"/>
      <c r="O26" s="252"/>
      <c r="P26" s="252"/>
      <c r="Q26" s="252"/>
    </row>
    <row r="27" spans="2:17" x14ac:dyDescent="0.25">
      <c r="B27" s="253">
        <v>17</v>
      </c>
      <c r="C27" s="256" t="s">
        <v>2583</v>
      </c>
      <c r="D27" s="260" t="s">
        <v>7</v>
      </c>
      <c r="E27" s="256" t="s">
        <v>2582</v>
      </c>
      <c r="F27" s="256" t="s">
        <v>330</v>
      </c>
      <c r="G27" s="256">
        <v>68</v>
      </c>
      <c r="H27" s="256">
        <v>153.84</v>
      </c>
      <c r="I27" s="256">
        <v>250</v>
      </c>
      <c r="J27" s="256" t="s">
        <v>2656</v>
      </c>
      <c r="K27" s="267">
        <v>0.18015046296296297</v>
      </c>
      <c r="L27" s="256" t="s">
        <v>2586</v>
      </c>
      <c r="M27" s="261" t="s">
        <v>2610</v>
      </c>
      <c r="N27" s="252"/>
      <c r="O27" s="252"/>
      <c r="P27" s="252"/>
      <c r="Q27" s="252"/>
    </row>
    <row r="28" spans="2:17" x14ac:dyDescent="0.25">
      <c r="B28" s="253">
        <v>18</v>
      </c>
      <c r="C28" s="256" t="s">
        <v>2582</v>
      </c>
      <c r="D28" s="255" t="s">
        <v>2282</v>
      </c>
      <c r="E28" s="256" t="s">
        <v>2583</v>
      </c>
      <c r="F28" s="256" t="s">
        <v>334</v>
      </c>
      <c r="G28" s="256">
        <v>46</v>
      </c>
      <c r="H28" s="256">
        <v>0</v>
      </c>
      <c r="I28" s="256">
        <v>0</v>
      </c>
      <c r="J28" s="256" t="s">
        <v>2657</v>
      </c>
      <c r="K28" s="267">
        <v>0.14209490740740741</v>
      </c>
      <c r="L28" s="256" t="s">
        <v>2586</v>
      </c>
      <c r="M28" s="257" t="s">
        <v>2610</v>
      </c>
      <c r="N28" s="252"/>
      <c r="O28" s="252"/>
      <c r="P28" s="252"/>
      <c r="Q28" s="252"/>
    </row>
    <row r="29" spans="2:17" x14ac:dyDescent="0.25">
      <c r="B29" s="253">
        <v>19</v>
      </c>
      <c r="C29" s="256" t="s">
        <v>2583</v>
      </c>
      <c r="D29" s="260" t="s">
        <v>2282</v>
      </c>
      <c r="E29" s="256" t="s">
        <v>2582</v>
      </c>
      <c r="F29" s="256" t="s">
        <v>334</v>
      </c>
      <c r="G29" s="256">
        <v>48</v>
      </c>
      <c r="H29" s="256">
        <v>0</v>
      </c>
      <c r="I29" s="256">
        <v>0</v>
      </c>
      <c r="J29" s="256" t="s">
        <v>2658</v>
      </c>
      <c r="K29" s="267">
        <v>0.141875</v>
      </c>
      <c r="L29" s="256" t="s">
        <v>2587</v>
      </c>
      <c r="M29" s="261" t="s">
        <v>2611</v>
      </c>
      <c r="N29" s="252"/>
      <c r="O29" s="252"/>
      <c r="P29" s="252"/>
      <c r="Q29" s="252"/>
    </row>
    <row r="30" spans="2:17" x14ac:dyDescent="0.25">
      <c r="B30" s="253">
        <v>20</v>
      </c>
      <c r="C30" s="256" t="s">
        <v>2582</v>
      </c>
      <c r="D30" s="255" t="s">
        <v>2282</v>
      </c>
      <c r="E30" s="256" t="s">
        <v>2583</v>
      </c>
      <c r="F30" s="256" t="s">
        <v>326</v>
      </c>
      <c r="G30" s="256">
        <v>60</v>
      </c>
      <c r="H30" s="256">
        <v>0</v>
      </c>
      <c r="I30" s="256">
        <v>0</v>
      </c>
      <c r="J30" s="256" t="s">
        <v>2659</v>
      </c>
      <c r="K30" s="267">
        <v>0.16043981481481481</v>
      </c>
      <c r="L30" s="256" t="s">
        <v>2587</v>
      </c>
      <c r="M30" s="257" t="s">
        <v>2611</v>
      </c>
      <c r="N30" s="252"/>
      <c r="O30" s="252"/>
      <c r="P30" s="252"/>
      <c r="Q30" s="252"/>
    </row>
    <row r="31" spans="2:17" x14ac:dyDescent="0.25">
      <c r="B31" s="253">
        <v>21</v>
      </c>
      <c r="C31" s="256" t="s">
        <v>2583</v>
      </c>
      <c r="D31" s="260" t="s">
        <v>2282</v>
      </c>
      <c r="E31" s="256" t="s">
        <v>2582</v>
      </c>
      <c r="F31" s="256" t="s">
        <v>334</v>
      </c>
      <c r="G31" s="256">
        <v>48</v>
      </c>
      <c r="H31" s="256">
        <v>0</v>
      </c>
      <c r="I31" s="256">
        <v>0</v>
      </c>
      <c r="J31" s="256" t="s">
        <v>2660</v>
      </c>
      <c r="K31" s="267">
        <v>0.13880787037037037</v>
      </c>
      <c r="L31" s="256" t="s">
        <v>2588</v>
      </c>
      <c r="M31" s="261" t="s">
        <v>1122</v>
      </c>
      <c r="N31" s="252"/>
      <c r="O31" s="252"/>
      <c r="P31" s="252"/>
      <c r="Q31" s="252"/>
    </row>
    <row r="32" spans="2:17" x14ac:dyDescent="0.25">
      <c r="B32" s="253">
        <v>22</v>
      </c>
      <c r="C32" s="256" t="s">
        <v>2582</v>
      </c>
      <c r="D32" s="255" t="s">
        <v>2282</v>
      </c>
      <c r="E32" s="256" t="s">
        <v>2583</v>
      </c>
      <c r="F32" s="256" t="s">
        <v>347</v>
      </c>
      <c r="G32" s="256">
        <v>64</v>
      </c>
      <c r="H32" s="256">
        <v>0</v>
      </c>
      <c r="I32" s="256">
        <v>0</v>
      </c>
      <c r="J32" s="256" t="s">
        <v>2661</v>
      </c>
      <c r="K32" s="267">
        <v>0.16969907407407406</v>
      </c>
      <c r="L32" s="256" t="s">
        <v>2588</v>
      </c>
      <c r="M32" s="257" t="s">
        <v>1122</v>
      </c>
      <c r="N32" s="252"/>
      <c r="O32" s="252"/>
      <c r="P32" s="252"/>
      <c r="Q32" s="252"/>
    </row>
    <row r="33" spans="2:17" x14ac:dyDescent="0.25">
      <c r="B33" s="253">
        <v>23</v>
      </c>
      <c r="C33" s="256" t="s">
        <v>2583</v>
      </c>
      <c r="D33" s="260" t="s">
        <v>2282</v>
      </c>
      <c r="E33" s="256" t="s">
        <v>2582</v>
      </c>
      <c r="F33" s="256" t="s">
        <v>334</v>
      </c>
      <c r="G33" s="256">
        <v>44</v>
      </c>
      <c r="H33" s="256">
        <v>0</v>
      </c>
      <c r="I33" s="256">
        <v>0</v>
      </c>
      <c r="J33" s="256" t="s">
        <v>2662</v>
      </c>
      <c r="K33" s="267">
        <v>0.1307986111111111</v>
      </c>
      <c r="L33" s="256" t="s">
        <v>2589</v>
      </c>
      <c r="M33" s="261" t="s">
        <v>2612</v>
      </c>
      <c r="N33" s="252"/>
      <c r="O33" s="252"/>
      <c r="P33" s="252"/>
      <c r="Q33" s="252"/>
    </row>
    <row r="34" spans="2:17" x14ac:dyDescent="0.25">
      <c r="B34" s="253">
        <v>24</v>
      </c>
      <c r="C34" s="256" t="s">
        <v>2582</v>
      </c>
      <c r="D34" s="255" t="s">
        <v>2282</v>
      </c>
      <c r="E34" s="256" t="s">
        <v>2583</v>
      </c>
      <c r="F34" s="256" t="s">
        <v>334</v>
      </c>
      <c r="G34" s="256">
        <v>40</v>
      </c>
      <c r="H34" s="256">
        <v>0</v>
      </c>
      <c r="I34" s="256">
        <v>0</v>
      </c>
      <c r="J34" s="256" t="s">
        <v>2663</v>
      </c>
      <c r="K34" s="267">
        <v>0.12409722222222223</v>
      </c>
      <c r="L34" s="256" t="s">
        <v>2589</v>
      </c>
      <c r="M34" s="257" t="s">
        <v>2612</v>
      </c>
      <c r="N34" s="252"/>
      <c r="O34" s="252"/>
      <c r="P34" s="252"/>
      <c r="Q34" s="252"/>
    </row>
    <row r="35" spans="2:17" x14ac:dyDescent="0.25">
      <c r="B35" s="253">
        <v>25</v>
      </c>
      <c r="C35" s="256" t="s">
        <v>2583</v>
      </c>
      <c r="D35" s="260" t="s">
        <v>2282</v>
      </c>
      <c r="E35" s="256" t="s">
        <v>2582</v>
      </c>
      <c r="F35" s="256" t="s">
        <v>326</v>
      </c>
      <c r="G35" s="256">
        <v>31</v>
      </c>
      <c r="H35" s="256">
        <v>0</v>
      </c>
      <c r="I35" s="256">
        <v>0</v>
      </c>
      <c r="J35" s="256" t="s">
        <v>2664</v>
      </c>
      <c r="K35" s="267">
        <v>8.458333333333333E-2</v>
      </c>
      <c r="L35" s="256" t="s">
        <v>1180</v>
      </c>
      <c r="M35" s="261" t="s">
        <v>1182</v>
      </c>
      <c r="N35" s="252"/>
      <c r="O35" s="252"/>
      <c r="P35" s="252"/>
      <c r="Q35" s="252"/>
    </row>
    <row r="36" spans="2:17" x14ac:dyDescent="0.25">
      <c r="B36" s="253">
        <v>26</v>
      </c>
      <c r="C36" s="256" t="s">
        <v>2582</v>
      </c>
      <c r="D36" s="255" t="s">
        <v>2282</v>
      </c>
      <c r="E36" s="256" t="s">
        <v>2583</v>
      </c>
      <c r="F36" s="256" t="s">
        <v>347</v>
      </c>
      <c r="G36" s="256">
        <v>104</v>
      </c>
      <c r="H36" s="256">
        <v>0.02</v>
      </c>
      <c r="I36" s="256">
        <v>0</v>
      </c>
      <c r="J36" s="256" t="s">
        <v>2665</v>
      </c>
      <c r="K36" s="267">
        <v>0.19458333333333333</v>
      </c>
      <c r="L36" s="256" t="s">
        <v>1180</v>
      </c>
      <c r="M36" s="257" t="s">
        <v>1182</v>
      </c>
      <c r="N36" s="252"/>
      <c r="O36" s="252"/>
      <c r="P36" s="252"/>
      <c r="Q36" s="252"/>
    </row>
    <row r="37" spans="2:17" x14ac:dyDescent="0.25">
      <c r="B37" s="253">
        <v>27</v>
      </c>
      <c r="C37" s="256" t="s">
        <v>2583</v>
      </c>
      <c r="D37" s="260" t="s">
        <v>2282</v>
      </c>
      <c r="E37" s="256" t="s">
        <v>2582</v>
      </c>
      <c r="F37" s="256" t="s">
        <v>347</v>
      </c>
      <c r="G37" s="256">
        <v>53</v>
      </c>
      <c r="H37" s="256">
        <v>0</v>
      </c>
      <c r="I37" s="256">
        <v>0</v>
      </c>
      <c r="J37" s="256" t="s">
        <v>2666</v>
      </c>
      <c r="K37" s="267">
        <v>0.1542824074074074</v>
      </c>
      <c r="L37" s="256" t="s">
        <v>24</v>
      </c>
      <c r="M37" s="261" t="s">
        <v>2613</v>
      </c>
      <c r="N37" s="252"/>
      <c r="O37" s="252"/>
      <c r="P37" s="252"/>
      <c r="Q37" s="252"/>
    </row>
    <row r="38" spans="2:17" x14ac:dyDescent="0.25">
      <c r="B38" s="253">
        <v>28</v>
      </c>
      <c r="C38" s="256" t="s">
        <v>2582</v>
      </c>
      <c r="D38" s="255" t="s">
        <v>2282</v>
      </c>
      <c r="E38" s="256" t="s">
        <v>2583</v>
      </c>
      <c r="F38" s="256" t="s">
        <v>334</v>
      </c>
      <c r="G38" s="256">
        <v>78</v>
      </c>
      <c r="H38" s="256">
        <v>0</v>
      </c>
      <c r="I38" s="256">
        <v>0</v>
      </c>
      <c r="J38" s="256" t="s">
        <v>2667</v>
      </c>
      <c r="K38" s="267">
        <v>0.19035879629629629</v>
      </c>
      <c r="L38" s="256" t="s">
        <v>24</v>
      </c>
      <c r="M38" s="257" t="s">
        <v>2613</v>
      </c>
      <c r="N38" s="252"/>
      <c r="O38" s="252"/>
      <c r="P38" s="252"/>
      <c r="Q38" s="252"/>
    </row>
    <row r="39" spans="2:17" x14ac:dyDescent="0.25">
      <c r="B39" s="253">
        <v>29</v>
      </c>
      <c r="C39" s="256" t="s">
        <v>2583</v>
      </c>
      <c r="D39" s="260" t="s">
        <v>7</v>
      </c>
      <c r="E39" s="256" t="s">
        <v>2582</v>
      </c>
      <c r="F39" s="256" t="s">
        <v>330</v>
      </c>
      <c r="G39" s="256">
        <v>58</v>
      </c>
      <c r="H39" s="256">
        <v>13.44</v>
      </c>
      <c r="I39" s="256">
        <v>7.7</v>
      </c>
      <c r="J39" s="256" t="s">
        <v>2668</v>
      </c>
      <c r="K39" s="267">
        <v>0.16118055555555555</v>
      </c>
      <c r="L39" s="256" t="s">
        <v>2590</v>
      </c>
      <c r="M39" s="261" t="s">
        <v>2614</v>
      </c>
      <c r="N39" s="252"/>
      <c r="O39" s="252"/>
      <c r="P39" s="252"/>
      <c r="Q39" s="252"/>
    </row>
    <row r="40" spans="2:17" x14ac:dyDescent="0.25">
      <c r="B40" s="253">
        <v>30</v>
      </c>
      <c r="C40" s="256" t="s">
        <v>2582</v>
      </c>
      <c r="D40" s="255" t="s">
        <v>2282</v>
      </c>
      <c r="E40" s="256" t="s">
        <v>2583</v>
      </c>
      <c r="F40" s="256" t="s">
        <v>334</v>
      </c>
      <c r="G40" s="256">
        <v>45</v>
      </c>
      <c r="H40" s="256">
        <v>0</v>
      </c>
      <c r="I40" s="256">
        <v>0</v>
      </c>
      <c r="J40" s="256" t="s">
        <v>2669</v>
      </c>
      <c r="K40" s="267">
        <v>0.11564814814814815</v>
      </c>
      <c r="L40" s="256" t="s">
        <v>2590</v>
      </c>
      <c r="M40" s="257" t="s">
        <v>2614</v>
      </c>
      <c r="N40" s="252"/>
      <c r="O40" s="252"/>
      <c r="P40" s="252"/>
      <c r="Q40" s="252"/>
    </row>
    <row r="41" spans="2:17" x14ac:dyDescent="0.25">
      <c r="B41" s="253">
        <v>31</v>
      </c>
      <c r="C41" s="256" t="s">
        <v>2583</v>
      </c>
      <c r="D41" s="260" t="s">
        <v>2282</v>
      </c>
      <c r="E41" s="256" t="s">
        <v>2582</v>
      </c>
      <c r="F41" s="256" t="s">
        <v>334</v>
      </c>
      <c r="G41" s="256">
        <v>40</v>
      </c>
      <c r="H41" s="256">
        <v>0</v>
      </c>
      <c r="I41" s="256">
        <v>0</v>
      </c>
      <c r="J41" s="256" t="s">
        <v>2670</v>
      </c>
      <c r="K41" s="267">
        <v>0.1240162037037037</v>
      </c>
      <c r="L41" s="256" t="s">
        <v>39</v>
      </c>
      <c r="M41" s="261" t="s">
        <v>2261</v>
      </c>
      <c r="N41" s="252"/>
      <c r="O41" s="252"/>
      <c r="P41" s="252"/>
      <c r="Q41" s="252"/>
    </row>
    <row r="42" spans="2:17" x14ac:dyDescent="0.25">
      <c r="B42" s="253">
        <v>32</v>
      </c>
      <c r="C42" s="256" t="s">
        <v>2582</v>
      </c>
      <c r="D42" s="255" t="s">
        <v>2282</v>
      </c>
      <c r="E42" s="256" t="s">
        <v>2583</v>
      </c>
      <c r="F42" s="256" t="s">
        <v>334</v>
      </c>
      <c r="G42" s="256">
        <v>64</v>
      </c>
      <c r="H42" s="256">
        <v>0</v>
      </c>
      <c r="I42" s="256">
        <v>0</v>
      </c>
      <c r="J42" s="256" t="s">
        <v>2671</v>
      </c>
      <c r="K42" s="267">
        <v>0.1628125</v>
      </c>
      <c r="L42" s="256" t="s">
        <v>39</v>
      </c>
      <c r="M42" s="257" t="s">
        <v>2261</v>
      </c>
      <c r="N42" s="252"/>
      <c r="O42" s="252"/>
      <c r="P42" s="252"/>
      <c r="Q42" s="252"/>
    </row>
    <row r="43" spans="2:17" x14ac:dyDescent="0.25">
      <c r="B43" s="253">
        <v>33</v>
      </c>
      <c r="C43" s="256" t="s">
        <v>2583</v>
      </c>
      <c r="D43" s="260" t="s">
        <v>2282</v>
      </c>
      <c r="E43" s="256" t="s">
        <v>2582</v>
      </c>
      <c r="F43" s="256" t="s">
        <v>347</v>
      </c>
      <c r="G43" s="256">
        <v>109</v>
      </c>
      <c r="H43" s="256">
        <v>0</v>
      </c>
      <c r="I43" s="256">
        <v>0</v>
      </c>
      <c r="J43" s="256" t="s">
        <v>2672</v>
      </c>
      <c r="K43" s="267">
        <v>0.20318287037037039</v>
      </c>
      <c r="L43" s="256" t="s">
        <v>2591</v>
      </c>
      <c r="M43" s="261" t="s">
        <v>2615</v>
      </c>
      <c r="N43" s="252"/>
      <c r="O43" s="252"/>
      <c r="P43" s="252"/>
      <c r="Q43" s="252"/>
    </row>
    <row r="44" spans="2:17" x14ac:dyDescent="0.25">
      <c r="B44" s="253">
        <v>34</v>
      </c>
      <c r="C44" s="256" t="s">
        <v>2582</v>
      </c>
      <c r="D44" s="255" t="s">
        <v>2282</v>
      </c>
      <c r="E44" s="256" t="s">
        <v>2583</v>
      </c>
      <c r="F44" s="256" t="s">
        <v>416</v>
      </c>
      <c r="G44" s="256">
        <v>139</v>
      </c>
      <c r="H44" s="256">
        <v>0</v>
      </c>
      <c r="I44" s="256">
        <v>0</v>
      </c>
      <c r="J44" s="256" t="s">
        <v>2673</v>
      </c>
      <c r="K44" s="267">
        <v>0.21365740740740743</v>
      </c>
      <c r="L44" s="256" t="s">
        <v>2591</v>
      </c>
      <c r="M44" s="257" t="s">
        <v>2615</v>
      </c>
      <c r="N44" s="252"/>
      <c r="O44" s="252"/>
      <c r="P44" s="252"/>
      <c r="Q44" s="252"/>
    </row>
    <row r="45" spans="2:17" x14ac:dyDescent="0.25">
      <c r="B45" s="253">
        <v>35</v>
      </c>
      <c r="C45" s="256" t="s">
        <v>2583</v>
      </c>
      <c r="D45" s="260" t="s">
        <v>2282</v>
      </c>
      <c r="E45" s="256" t="s">
        <v>2582</v>
      </c>
      <c r="F45" s="256" t="s">
        <v>334</v>
      </c>
      <c r="G45" s="256">
        <v>60</v>
      </c>
      <c r="H45" s="256">
        <v>0</v>
      </c>
      <c r="I45" s="256">
        <v>0</v>
      </c>
      <c r="J45" s="256" t="s">
        <v>2674</v>
      </c>
      <c r="K45" s="267">
        <v>0.17686342592592594</v>
      </c>
      <c r="L45" s="256" t="s">
        <v>2592</v>
      </c>
      <c r="M45" s="261" t="s">
        <v>2616</v>
      </c>
      <c r="N45" s="252"/>
      <c r="O45" s="252"/>
      <c r="P45" s="252"/>
      <c r="Q45" s="252"/>
    </row>
    <row r="46" spans="2:17" x14ac:dyDescent="0.25">
      <c r="B46" s="253">
        <v>36</v>
      </c>
      <c r="C46" s="256" t="s">
        <v>2582</v>
      </c>
      <c r="D46" s="255" t="s">
        <v>7</v>
      </c>
      <c r="E46" s="256" t="s">
        <v>2583</v>
      </c>
      <c r="F46" s="256" t="s">
        <v>330</v>
      </c>
      <c r="G46" s="256">
        <v>48</v>
      </c>
      <c r="H46" s="256">
        <v>10.91</v>
      </c>
      <c r="I46" s="256">
        <v>9.31</v>
      </c>
      <c r="J46" s="256" t="s">
        <v>2675</v>
      </c>
      <c r="K46" s="267">
        <v>0.16895833333333332</v>
      </c>
      <c r="L46" s="256" t="s">
        <v>2592</v>
      </c>
      <c r="M46" s="257" t="s">
        <v>2616</v>
      </c>
      <c r="N46" s="252"/>
      <c r="O46" s="252"/>
      <c r="P46" s="252"/>
      <c r="Q46" s="252"/>
    </row>
    <row r="47" spans="2:17" x14ac:dyDescent="0.25">
      <c r="B47" s="253">
        <v>37</v>
      </c>
      <c r="C47" s="256" t="s">
        <v>2583</v>
      </c>
      <c r="D47" s="260" t="s">
        <v>2282</v>
      </c>
      <c r="E47" s="256" t="s">
        <v>2582</v>
      </c>
      <c r="F47" s="256" t="s">
        <v>334</v>
      </c>
      <c r="G47" s="256">
        <v>43</v>
      </c>
      <c r="H47" s="256">
        <v>0</v>
      </c>
      <c r="I47" s="256">
        <v>0</v>
      </c>
      <c r="J47" s="256" t="s">
        <v>2676</v>
      </c>
      <c r="K47" s="267">
        <v>0.12792824074074075</v>
      </c>
      <c r="L47" s="256" t="s">
        <v>149</v>
      </c>
      <c r="M47" s="261" t="s">
        <v>2617</v>
      </c>
      <c r="N47" s="252"/>
      <c r="O47" s="252"/>
      <c r="P47" s="252"/>
      <c r="Q47" s="252"/>
    </row>
    <row r="48" spans="2:17" x14ac:dyDescent="0.25">
      <c r="B48" s="253">
        <v>38</v>
      </c>
      <c r="C48" s="256" t="s">
        <v>2582</v>
      </c>
      <c r="D48" s="255" t="s">
        <v>2282</v>
      </c>
      <c r="E48" s="256" t="s">
        <v>2583</v>
      </c>
      <c r="F48" s="256" t="s">
        <v>326</v>
      </c>
      <c r="G48" s="256">
        <v>28</v>
      </c>
      <c r="H48" s="256">
        <v>0</v>
      </c>
      <c r="I48" s="256">
        <v>0</v>
      </c>
      <c r="J48" s="256" t="s">
        <v>2677</v>
      </c>
      <c r="K48" s="267">
        <v>7.795138888888889E-2</v>
      </c>
      <c r="L48" s="256" t="s">
        <v>149</v>
      </c>
      <c r="M48" s="257" t="s">
        <v>2617</v>
      </c>
      <c r="N48" s="252"/>
      <c r="O48" s="252"/>
      <c r="P48" s="252"/>
      <c r="Q48" s="252"/>
    </row>
    <row r="49" spans="2:17" x14ac:dyDescent="0.25">
      <c r="B49" s="253">
        <v>39</v>
      </c>
      <c r="C49" s="256" t="s">
        <v>2583</v>
      </c>
      <c r="D49" s="260" t="s">
        <v>2282</v>
      </c>
      <c r="E49" s="256" t="s">
        <v>2582</v>
      </c>
      <c r="F49" s="256" t="s">
        <v>334</v>
      </c>
      <c r="G49" s="256">
        <v>42</v>
      </c>
      <c r="H49" s="256">
        <v>0</v>
      </c>
      <c r="I49" s="256">
        <v>0</v>
      </c>
      <c r="J49" s="256" t="s">
        <v>2678</v>
      </c>
      <c r="K49" s="267">
        <v>0.12922453703703704</v>
      </c>
      <c r="L49" s="256" t="s">
        <v>2250</v>
      </c>
      <c r="M49" s="261" t="s">
        <v>2271</v>
      </c>
      <c r="N49" s="252"/>
      <c r="O49" s="252"/>
      <c r="P49" s="252"/>
      <c r="Q49" s="252"/>
    </row>
    <row r="50" spans="2:17" x14ac:dyDescent="0.25">
      <c r="B50" s="253">
        <v>40</v>
      </c>
      <c r="C50" s="256" t="s">
        <v>2582</v>
      </c>
      <c r="D50" s="255" t="s">
        <v>2282</v>
      </c>
      <c r="E50" s="256" t="s">
        <v>2583</v>
      </c>
      <c r="F50" s="256" t="s">
        <v>326</v>
      </c>
      <c r="G50" s="256">
        <v>32</v>
      </c>
      <c r="H50" s="256">
        <v>0</v>
      </c>
      <c r="I50" s="256">
        <v>0</v>
      </c>
      <c r="J50" s="256" t="s">
        <v>2679</v>
      </c>
      <c r="K50" s="267">
        <v>0.11266203703703703</v>
      </c>
      <c r="L50" s="256" t="s">
        <v>2250</v>
      </c>
      <c r="M50" s="257" t="s">
        <v>2271</v>
      </c>
      <c r="N50" s="252"/>
      <c r="O50" s="252"/>
      <c r="P50" s="252"/>
      <c r="Q50" s="252"/>
    </row>
    <row r="51" spans="2:17" x14ac:dyDescent="0.25">
      <c r="B51" s="253">
        <v>41</v>
      </c>
      <c r="C51" s="256" t="s">
        <v>2583</v>
      </c>
      <c r="D51" s="260" t="s">
        <v>7</v>
      </c>
      <c r="E51" s="256" t="s">
        <v>2582</v>
      </c>
      <c r="F51" s="256" t="s">
        <v>330</v>
      </c>
      <c r="G51" s="256">
        <v>44</v>
      </c>
      <c r="H51" s="256">
        <v>11.07</v>
      </c>
      <c r="I51" s="256">
        <v>14.68</v>
      </c>
      <c r="J51" s="256" t="s">
        <v>2680</v>
      </c>
      <c r="K51" s="267">
        <v>0.14466435185185186</v>
      </c>
      <c r="L51" s="256" t="s">
        <v>2593</v>
      </c>
      <c r="M51" s="261" t="s">
        <v>2618</v>
      </c>
      <c r="N51" s="252"/>
      <c r="O51" s="252"/>
      <c r="P51" s="252"/>
      <c r="Q51" s="252"/>
    </row>
    <row r="52" spans="2:17" x14ac:dyDescent="0.25">
      <c r="B52" s="253">
        <v>42</v>
      </c>
      <c r="C52" s="256" t="s">
        <v>2582</v>
      </c>
      <c r="D52" s="255" t="s">
        <v>2282</v>
      </c>
      <c r="E52" s="256" t="s">
        <v>2583</v>
      </c>
      <c r="F52" s="256" t="s">
        <v>334</v>
      </c>
      <c r="G52" s="256">
        <v>55</v>
      </c>
      <c r="H52" s="256">
        <v>0</v>
      </c>
      <c r="I52" s="256">
        <v>0</v>
      </c>
      <c r="J52" s="256" t="s">
        <v>2681</v>
      </c>
      <c r="K52" s="267">
        <v>0.16565972222222222</v>
      </c>
      <c r="L52" s="256" t="s">
        <v>2593</v>
      </c>
      <c r="M52" s="257" t="s">
        <v>2618</v>
      </c>
      <c r="N52" s="252"/>
      <c r="O52" s="252"/>
      <c r="P52" s="252"/>
      <c r="Q52" s="252"/>
    </row>
    <row r="53" spans="2:17" x14ac:dyDescent="0.25">
      <c r="B53" s="253">
        <v>43</v>
      </c>
      <c r="C53" s="256" t="s">
        <v>2583</v>
      </c>
      <c r="D53" s="260" t="s">
        <v>2282</v>
      </c>
      <c r="E53" s="256" t="s">
        <v>2582</v>
      </c>
      <c r="F53" s="256" t="s">
        <v>334</v>
      </c>
      <c r="G53" s="256">
        <v>76</v>
      </c>
      <c r="H53" s="256">
        <v>0</v>
      </c>
      <c r="I53" s="256">
        <v>0</v>
      </c>
      <c r="J53" s="256" t="s">
        <v>2682</v>
      </c>
      <c r="K53" s="267">
        <v>0.18379629629629632</v>
      </c>
      <c r="L53" s="256" t="s">
        <v>2405</v>
      </c>
      <c r="M53" s="261" t="s">
        <v>2619</v>
      </c>
      <c r="N53" s="252"/>
      <c r="O53" s="252"/>
      <c r="P53" s="252"/>
      <c r="Q53" s="252"/>
    </row>
    <row r="54" spans="2:17" x14ac:dyDescent="0.25">
      <c r="B54" s="253">
        <v>44</v>
      </c>
      <c r="C54" s="256" t="s">
        <v>2582</v>
      </c>
      <c r="D54" s="255" t="s">
        <v>7</v>
      </c>
      <c r="E54" s="256" t="s">
        <v>2583</v>
      </c>
      <c r="F54" s="256" t="s">
        <v>330</v>
      </c>
      <c r="G54" s="256">
        <v>54</v>
      </c>
      <c r="H54" s="256">
        <v>16.27</v>
      </c>
      <c r="I54" s="256">
        <v>14.4</v>
      </c>
      <c r="J54" s="256" t="s">
        <v>2683</v>
      </c>
      <c r="K54" s="267">
        <v>0.17804398148148148</v>
      </c>
      <c r="L54" s="256" t="s">
        <v>2405</v>
      </c>
      <c r="M54" s="257" t="s">
        <v>2619</v>
      </c>
      <c r="N54" s="252"/>
      <c r="O54" s="252"/>
      <c r="P54" s="252"/>
      <c r="Q54" s="252"/>
    </row>
    <row r="55" spans="2:17" x14ac:dyDescent="0.25">
      <c r="B55" s="253">
        <v>45</v>
      </c>
      <c r="C55" s="256" t="s">
        <v>2583</v>
      </c>
      <c r="D55" s="260" t="s">
        <v>2282</v>
      </c>
      <c r="E55" s="256" t="s">
        <v>2582</v>
      </c>
      <c r="F55" s="256" t="s">
        <v>334</v>
      </c>
      <c r="G55" s="256">
        <v>47</v>
      </c>
      <c r="H55" s="256">
        <v>0</v>
      </c>
      <c r="I55" s="256">
        <v>0</v>
      </c>
      <c r="J55" s="256" t="s">
        <v>2684</v>
      </c>
      <c r="K55" s="267">
        <v>0.14521990740740739</v>
      </c>
      <c r="L55" s="256" t="s">
        <v>1935</v>
      </c>
      <c r="M55" s="261" t="s">
        <v>1937</v>
      </c>
      <c r="N55" s="252"/>
      <c r="O55" s="252"/>
      <c r="P55" s="252"/>
      <c r="Q55" s="252"/>
    </row>
    <row r="56" spans="2:17" x14ac:dyDescent="0.25">
      <c r="B56" s="253">
        <v>46</v>
      </c>
      <c r="C56" s="256" t="s">
        <v>2582</v>
      </c>
      <c r="D56" s="255" t="s">
        <v>2282</v>
      </c>
      <c r="E56" s="256" t="s">
        <v>2583</v>
      </c>
      <c r="F56" s="256" t="s">
        <v>334</v>
      </c>
      <c r="G56" s="256">
        <v>54</v>
      </c>
      <c r="H56" s="256">
        <v>0</v>
      </c>
      <c r="I56" s="256">
        <v>0</v>
      </c>
      <c r="J56" s="256" t="s">
        <v>2685</v>
      </c>
      <c r="K56" s="267">
        <v>0.1393287037037037</v>
      </c>
      <c r="L56" s="256" t="s">
        <v>1935</v>
      </c>
      <c r="M56" s="257" t="s">
        <v>1937</v>
      </c>
      <c r="N56" s="252"/>
      <c r="O56" s="252"/>
      <c r="P56" s="252"/>
      <c r="Q56" s="252"/>
    </row>
    <row r="57" spans="2:17" x14ac:dyDescent="0.25">
      <c r="B57" s="253">
        <v>47</v>
      </c>
      <c r="C57" s="256" t="s">
        <v>2583</v>
      </c>
      <c r="D57" s="260" t="s">
        <v>2282</v>
      </c>
      <c r="E57" s="256" t="s">
        <v>2582</v>
      </c>
      <c r="F57" s="256" t="s">
        <v>326</v>
      </c>
      <c r="G57" s="256">
        <v>43</v>
      </c>
      <c r="H57" s="256">
        <v>0</v>
      </c>
      <c r="I57" s="256">
        <v>0</v>
      </c>
      <c r="J57" s="256" t="s">
        <v>2686</v>
      </c>
      <c r="K57" s="267">
        <v>0.1461226851851852</v>
      </c>
      <c r="L57" s="256" t="s">
        <v>1893</v>
      </c>
      <c r="M57" s="261" t="s">
        <v>1895</v>
      </c>
      <c r="N57" s="252"/>
      <c r="O57" s="252"/>
      <c r="P57" s="252"/>
      <c r="Q57" s="252"/>
    </row>
    <row r="58" spans="2:17" x14ac:dyDescent="0.25">
      <c r="B58" s="253">
        <v>48</v>
      </c>
      <c r="C58" s="256" t="s">
        <v>2582</v>
      </c>
      <c r="D58" s="255" t="s">
        <v>2282</v>
      </c>
      <c r="E58" s="256" t="s">
        <v>2583</v>
      </c>
      <c r="F58" s="256" t="s">
        <v>334</v>
      </c>
      <c r="G58" s="256">
        <v>79</v>
      </c>
      <c r="H58" s="256">
        <v>0</v>
      </c>
      <c r="I58" s="256">
        <v>0</v>
      </c>
      <c r="J58" s="256" t="s">
        <v>2687</v>
      </c>
      <c r="K58" s="267">
        <v>0.18788194444444442</v>
      </c>
      <c r="L58" s="256" t="s">
        <v>1893</v>
      </c>
      <c r="M58" s="257" t="s">
        <v>1895</v>
      </c>
      <c r="N58" s="252"/>
      <c r="O58" s="252"/>
      <c r="P58" s="252"/>
      <c r="Q58" s="252"/>
    </row>
    <row r="59" spans="2:17" x14ac:dyDescent="0.25">
      <c r="B59" s="253">
        <v>49</v>
      </c>
      <c r="C59" s="256" t="s">
        <v>2583</v>
      </c>
      <c r="D59" s="260" t="s">
        <v>2282</v>
      </c>
      <c r="E59" s="256" t="s">
        <v>2582</v>
      </c>
      <c r="F59" s="256" t="s">
        <v>334</v>
      </c>
      <c r="G59" s="256">
        <v>54</v>
      </c>
      <c r="H59" s="256">
        <v>0</v>
      </c>
      <c r="I59" s="256">
        <v>0</v>
      </c>
      <c r="J59" s="256" t="s">
        <v>2688</v>
      </c>
      <c r="K59" s="267">
        <v>0.15561342592592595</v>
      </c>
      <c r="L59" s="256" t="s">
        <v>2594</v>
      </c>
      <c r="M59" s="261" t="s">
        <v>2620</v>
      </c>
      <c r="N59" s="252"/>
      <c r="O59" s="252"/>
      <c r="P59" s="252"/>
      <c r="Q59" s="252"/>
    </row>
    <row r="60" spans="2:17" x14ac:dyDescent="0.25">
      <c r="B60" s="253">
        <v>50</v>
      </c>
      <c r="C60" s="256" t="s">
        <v>2582</v>
      </c>
      <c r="D60" s="255" t="s">
        <v>2282</v>
      </c>
      <c r="E60" s="256" t="s">
        <v>2583</v>
      </c>
      <c r="F60" s="256" t="s">
        <v>347</v>
      </c>
      <c r="G60" s="256">
        <v>57</v>
      </c>
      <c r="H60" s="256">
        <v>0</v>
      </c>
      <c r="I60" s="256">
        <v>0</v>
      </c>
      <c r="J60" s="256" t="s">
        <v>2689</v>
      </c>
      <c r="K60" s="267">
        <v>0.14909722222222221</v>
      </c>
      <c r="L60" s="256" t="s">
        <v>2594</v>
      </c>
      <c r="M60" s="257" t="s">
        <v>2620</v>
      </c>
      <c r="N60" s="252"/>
      <c r="O60" s="252"/>
      <c r="P60" s="252"/>
      <c r="Q60" s="252"/>
    </row>
    <row r="61" spans="2:17" x14ac:dyDescent="0.25">
      <c r="B61" s="253">
        <v>51</v>
      </c>
      <c r="C61" s="256" t="s">
        <v>2583</v>
      </c>
      <c r="D61" s="260" t="s">
        <v>2282</v>
      </c>
      <c r="E61" s="256" t="s">
        <v>2582</v>
      </c>
      <c r="F61" s="256" t="s">
        <v>334</v>
      </c>
      <c r="G61" s="256">
        <v>51</v>
      </c>
      <c r="H61" s="256">
        <v>0</v>
      </c>
      <c r="I61" s="256">
        <v>0</v>
      </c>
      <c r="J61" s="256" t="s">
        <v>2690</v>
      </c>
      <c r="K61" s="267">
        <v>0.14353009259259261</v>
      </c>
      <c r="L61" s="256" t="s">
        <v>1587</v>
      </c>
      <c r="M61" s="261" t="s">
        <v>1589</v>
      </c>
      <c r="N61" s="252"/>
      <c r="O61" s="252"/>
      <c r="P61" s="252"/>
      <c r="Q61" s="252"/>
    </row>
    <row r="62" spans="2:17" x14ac:dyDescent="0.25">
      <c r="B62" s="253">
        <v>52</v>
      </c>
      <c r="C62" s="256" t="s">
        <v>2582</v>
      </c>
      <c r="D62" s="255" t="s">
        <v>2282</v>
      </c>
      <c r="E62" s="256" t="s">
        <v>2583</v>
      </c>
      <c r="F62" s="256" t="s">
        <v>334</v>
      </c>
      <c r="G62" s="256">
        <v>42</v>
      </c>
      <c r="H62" s="256">
        <v>0</v>
      </c>
      <c r="I62" s="256">
        <v>0</v>
      </c>
      <c r="J62" s="256" t="s">
        <v>2691</v>
      </c>
      <c r="K62" s="267">
        <v>0.1173263888888889</v>
      </c>
      <c r="L62" s="256" t="s">
        <v>1587</v>
      </c>
      <c r="M62" s="257" t="s">
        <v>1589</v>
      </c>
      <c r="N62" s="252"/>
      <c r="O62" s="252"/>
      <c r="P62" s="252"/>
      <c r="Q62" s="252"/>
    </row>
    <row r="63" spans="2:17" x14ac:dyDescent="0.25">
      <c r="B63" s="253">
        <v>53</v>
      </c>
      <c r="C63" s="256" t="s">
        <v>2583</v>
      </c>
      <c r="D63" s="260" t="s">
        <v>7</v>
      </c>
      <c r="E63" s="256" t="s">
        <v>2582</v>
      </c>
      <c r="F63" s="256" t="s">
        <v>330</v>
      </c>
      <c r="G63" s="256">
        <v>62</v>
      </c>
      <c r="H63" s="256">
        <v>62.14</v>
      </c>
      <c r="I63" s="256">
        <v>250</v>
      </c>
      <c r="J63" s="256" t="s">
        <v>2692</v>
      </c>
      <c r="K63" s="267">
        <v>0.17240740740740743</v>
      </c>
      <c r="L63" s="256" t="s">
        <v>2595</v>
      </c>
      <c r="M63" s="261" t="s">
        <v>2621</v>
      </c>
      <c r="N63" s="252"/>
      <c r="O63" s="252"/>
      <c r="P63" s="252"/>
      <c r="Q63" s="252"/>
    </row>
    <row r="64" spans="2:17" x14ac:dyDescent="0.25">
      <c r="B64" s="253">
        <v>54</v>
      </c>
      <c r="C64" s="256" t="s">
        <v>2582</v>
      </c>
      <c r="D64" s="255" t="s">
        <v>2282</v>
      </c>
      <c r="E64" s="256" t="s">
        <v>2583</v>
      </c>
      <c r="F64" s="256" t="s">
        <v>334</v>
      </c>
      <c r="G64" s="256">
        <v>126</v>
      </c>
      <c r="H64" s="256">
        <v>0</v>
      </c>
      <c r="I64" s="256">
        <v>0</v>
      </c>
      <c r="J64" s="256" t="s">
        <v>2693</v>
      </c>
      <c r="K64" s="267">
        <v>0.20629629629629631</v>
      </c>
      <c r="L64" s="256" t="s">
        <v>2595</v>
      </c>
      <c r="M64" s="257" t="s">
        <v>2621</v>
      </c>
      <c r="N64" s="252"/>
      <c r="O64" s="252"/>
      <c r="P64" s="252"/>
      <c r="Q64" s="252"/>
    </row>
    <row r="65" spans="2:17" x14ac:dyDescent="0.25">
      <c r="B65" s="253">
        <v>55</v>
      </c>
      <c r="C65" s="256" t="s">
        <v>2583</v>
      </c>
      <c r="D65" s="260" t="s">
        <v>2282</v>
      </c>
      <c r="E65" s="256" t="s">
        <v>2582</v>
      </c>
      <c r="F65" s="256" t="s">
        <v>347</v>
      </c>
      <c r="G65" s="256">
        <v>53</v>
      </c>
      <c r="H65" s="256">
        <v>0</v>
      </c>
      <c r="I65" s="256">
        <v>0</v>
      </c>
      <c r="J65" s="256" t="s">
        <v>2694</v>
      </c>
      <c r="K65" s="267">
        <v>0.14986111111111111</v>
      </c>
      <c r="L65" s="256" t="s">
        <v>1409</v>
      </c>
      <c r="M65" s="261" t="s">
        <v>2622</v>
      </c>
      <c r="N65" s="252"/>
      <c r="O65" s="252"/>
      <c r="P65" s="252"/>
      <c r="Q65" s="252"/>
    </row>
    <row r="66" spans="2:17" x14ac:dyDescent="0.25">
      <c r="B66" s="253">
        <v>56</v>
      </c>
      <c r="C66" s="256" t="s">
        <v>2582</v>
      </c>
      <c r="D66" s="255" t="s">
        <v>8</v>
      </c>
      <c r="E66" s="256" t="s">
        <v>2583</v>
      </c>
      <c r="F66" s="256" t="s">
        <v>330</v>
      </c>
      <c r="G66" s="256">
        <v>63</v>
      </c>
      <c r="H66" s="256">
        <v>-250</v>
      </c>
      <c r="I66" s="256">
        <v>-58.84</v>
      </c>
      <c r="J66" s="256" t="s">
        <v>2695</v>
      </c>
      <c r="K66" s="267">
        <v>0.1617476851851852</v>
      </c>
      <c r="L66" s="256" t="s">
        <v>1409</v>
      </c>
      <c r="M66" s="257" t="s">
        <v>2622</v>
      </c>
      <c r="N66" s="252"/>
      <c r="O66" s="252"/>
      <c r="P66" s="252"/>
      <c r="Q66" s="252"/>
    </row>
    <row r="67" spans="2:17" x14ac:dyDescent="0.25">
      <c r="B67" s="253">
        <v>57</v>
      </c>
      <c r="C67" s="256" t="s">
        <v>2583</v>
      </c>
      <c r="D67" s="260" t="s">
        <v>2282</v>
      </c>
      <c r="E67" s="256" t="s">
        <v>2582</v>
      </c>
      <c r="F67" s="256" t="s">
        <v>334</v>
      </c>
      <c r="G67" s="256">
        <v>59</v>
      </c>
      <c r="H67" s="256">
        <v>0</v>
      </c>
      <c r="I67" s="256">
        <v>0</v>
      </c>
      <c r="J67" s="256" t="s">
        <v>2696</v>
      </c>
      <c r="K67" s="267">
        <v>0.16707175925925924</v>
      </c>
      <c r="L67" s="256" t="s">
        <v>1940</v>
      </c>
      <c r="M67" s="261" t="s">
        <v>1942</v>
      </c>
      <c r="N67" s="252"/>
      <c r="O67" s="252"/>
      <c r="P67" s="252"/>
      <c r="Q67" s="252"/>
    </row>
    <row r="68" spans="2:17" x14ac:dyDescent="0.25">
      <c r="B68" s="253">
        <v>58</v>
      </c>
      <c r="C68" s="256" t="s">
        <v>2582</v>
      </c>
      <c r="D68" s="255" t="s">
        <v>2282</v>
      </c>
      <c r="E68" s="256" t="s">
        <v>2583</v>
      </c>
      <c r="F68" s="256" t="s">
        <v>347</v>
      </c>
      <c r="G68" s="256">
        <v>53</v>
      </c>
      <c r="H68" s="256">
        <v>0</v>
      </c>
      <c r="I68" s="256">
        <v>0</v>
      </c>
      <c r="J68" s="256" t="s">
        <v>2697</v>
      </c>
      <c r="K68" s="267">
        <v>0.15243055555555554</v>
      </c>
      <c r="L68" s="256" t="s">
        <v>1940</v>
      </c>
      <c r="M68" s="257" t="s">
        <v>1942</v>
      </c>
      <c r="N68" s="252"/>
      <c r="O68" s="252"/>
      <c r="P68" s="252"/>
      <c r="Q68" s="252"/>
    </row>
    <row r="69" spans="2:17" x14ac:dyDescent="0.25">
      <c r="B69" s="253">
        <v>59</v>
      </c>
      <c r="C69" s="256" t="s">
        <v>2583</v>
      </c>
      <c r="D69" s="260" t="s">
        <v>7</v>
      </c>
      <c r="E69" s="256" t="s">
        <v>2582</v>
      </c>
      <c r="F69" s="256" t="s">
        <v>330</v>
      </c>
      <c r="G69" s="256">
        <v>68</v>
      </c>
      <c r="H69" s="256">
        <v>14.09</v>
      </c>
      <c r="I69" s="256">
        <v>8.51</v>
      </c>
      <c r="J69" s="256" t="s">
        <v>2698</v>
      </c>
      <c r="K69" s="267">
        <v>0.16921296296296295</v>
      </c>
      <c r="L69" s="256" t="s">
        <v>39</v>
      </c>
      <c r="M69" s="261" t="s">
        <v>401</v>
      </c>
      <c r="N69" s="252"/>
      <c r="O69" s="252"/>
      <c r="P69" s="252"/>
      <c r="Q69" s="252"/>
    </row>
    <row r="70" spans="2:17" x14ac:dyDescent="0.25">
      <c r="B70" s="253">
        <v>60</v>
      </c>
      <c r="C70" s="256" t="s">
        <v>2582</v>
      </c>
      <c r="D70" s="255" t="s">
        <v>2282</v>
      </c>
      <c r="E70" s="256" t="s">
        <v>2583</v>
      </c>
      <c r="F70" s="256" t="s">
        <v>334</v>
      </c>
      <c r="G70" s="256">
        <v>50</v>
      </c>
      <c r="H70" s="256">
        <v>0</v>
      </c>
      <c r="I70" s="256">
        <v>0</v>
      </c>
      <c r="J70" s="256" t="s">
        <v>2699</v>
      </c>
      <c r="K70" s="267">
        <v>0.13883101851851851</v>
      </c>
      <c r="L70" s="256" t="s">
        <v>39</v>
      </c>
      <c r="M70" s="257" t="s">
        <v>401</v>
      </c>
      <c r="N70" s="252"/>
      <c r="O70" s="252"/>
      <c r="P70" s="252"/>
      <c r="Q70" s="252"/>
    </row>
    <row r="71" spans="2:17" x14ac:dyDescent="0.25">
      <c r="B71" s="253">
        <v>61</v>
      </c>
      <c r="C71" s="256" t="s">
        <v>2583</v>
      </c>
      <c r="D71" s="260" t="s">
        <v>2282</v>
      </c>
      <c r="E71" s="256" t="s">
        <v>2582</v>
      </c>
      <c r="F71" s="256" t="s">
        <v>334</v>
      </c>
      <c r="G71" s="256">
        <v>47</v>
      </c>
      <c r="H71" s="256">
        <v>0</v>
      </c>
      <c r="I71" s="256">
        <v>0</v>
      </c>
      <c r="J71" s="256" t="s">
        <v>2700</v>
      </c>
      <c r="K71" s="267">
        <v>0.14215277777777777</v>
      </c>
      <c r="L71" s="256" t="s">
        <v>946</v>
      </c>
      <c r="M71" s="261" t="s">
        <v>2623</v>
      </c>
      <c r="N71" s="252"/>
      <c r="O71" s="252"/>
      <c r="P71" s="252"/>
      <c r="Q71" s="252"/>
    </row>
    <row r="72" spans="2:17" x14ac:dyDescent="0.25">
      <c r="B72" s="253">
        <v>62</v>
      </c>
      <c r="C72" s="256" t="s">
        <v>2582</v>
      </c>
      <c r="D72" s="255" t="s">
        <v>2282</v>
      </c>
      <c r="E72" s="256" t="s">
        <v>2583</v>
      </c>
      <c r="F72" s="256" t="s">
        <v>334</v>
      </c>
      <c r="G72" s="256">
        <v>138</v>
      </c>
      <c r="H72" s="256">
        <v>0</v>
      </c>
      <c r="I72" s="256">
        <v>0</v>
      </c>
      <c r="J72" s="256" t="s">
        <v>2701</v>
      </c>
      <c r="K72" s="267">
        <v>0.20773148148148146</v>
      </c>
      <c r="L72" s="256" t="s">
        <v>946</v>
      </c>
      <c r="M72" s="257" t="s">
        <v>2623</v>
      </c>
      <c r="N72" s="252"/>
      <c r="O72" s="252"/>
      <c r="P72" s="252"/>
      <c r="Q72" s="252"/>
    </row>
    <row r="73" spans="2:17" x14ac:dyDescent="0.25">
      <c r="B73" s="253">
        <v>63</v>
      </c>
      <c r="C73" s="256" t="s">
        <v>2583</v>
      </c>
      <c r="D73" s="260" t="s">
        <v>2282</v>
      </c>
      <c r="E73" s="256" t="s">
        <v>2582</v>
      </c>
      <c r="F73" s="256" t="s">
        <v>334</v>
      </c>
      <c r="G73" s="256">
        <v>54</v>
      </c>
      <c r="H73" s="256">
        <v>0</v>
      </c>
      <c r="I73" s="256">
        <v>0</v>
      </c>
      <c r="J73" s="256" t="s">
        <v>2702</v>
      </c>
      <c r="K73" s="267">
        <v>0.15037037037037038</v>
      </c>
      <c r="L73" s="256" t="s">
        <v>2596</v>
      </c>
      <c r="M73" s="261" t="s">
        <v>2624</v>
      </c>
      <c r="N73" s="252"/>
      <c r="O73" s="252"/>
      <c r="P73" s="252"/>
      <c r="Q73" s="252"/>
    </row>
    <row r="74" spans="2:17" x14ac:dyDescent="0.25">
      <c r="B74" s="253">
        <v>64</v>
      </c>
      <c r="C74" s="256" t="s">
        <v>2582</v>
      </c>
      <c r="D74" s="255" t="s">
        <v>2282</v>
      </c>
      <c r="E74" s="256" t="s">
        <v>2583</v>
      </c>
      <c r="F74" s="256" t="s">
        <v>334</v>
      </c>
      <c r="G74" s="256">
        <v>54</v>
      </c>
      <c r="H74" s="256">
        <v>0</v>
      </c>
      <c r="I74" s="256">
        <v>0</v>
      </c>
      <c r="J74" s="256" t="s">
        <v>2703</v>
      </c>
      <c r="K74" s="267">
        <v>0.14626157407407406</v>
      </c>
      <c r="L74" s="256" t="s">
        <v>2596</v>
      </c>
      <c r="M74" s="257" t="s">
        <v>2624</v>
      </c>
      <c r="N74" s="252"/>
      <c r="O74" s="252"/>
      <c r="P74" s="252"/>
      <c r="Q74" s="252"/>
    </row>
    <row r="75" spans="2:17" x14ac:dyDescent="0.25">
      <c r="B75" s="253">
        <v>65</v>
      </c>
      <c r="C75" s="256" t="s">
        <v>2583</v>
      </c>
      <c r="D75" s="260" t="s">
        <v>2282</v>
      </c>
      <c r="E75" s="256" t="s">
        <v>2582</v>
      </c>
      <c r="F75" s="256" t="s">
        <v>347</v>
      </c>
      <c r="G75" s="256">
        <v>92</v>
      </c>
      <c r="H75" s="256">
        <v>0</v>
      </c>
      <c r="I75" s="256">
        <v>0</v>
      </c>
      <c r="J75" s="256" t="s">
        <v>2704</v>
      </c>
      <c r="K75" s="267">
        <v>0.19188657407407406</v>
      </c>
      <c r="L75" s="256" t="s">
        <v>2597</v>
      </c>
      <c r="M75" s="261" t="s">
        <v>2625</v>
      </c>
      <c r="N75" s="252"/>
      <c r="O75" s="252"/>
      <c r="P75" s="252"/>
      <c r="Q75" s="252"/>
    </row>
    <row r="76" spans="2:17" x14ac:dyDescent="0.25">
      <c r="B76" s="253">
        <v>66</v>
      </c>
      <c r="C76" s="256" t="s">
        <v>2582</v>
      </c>
      <c r="D76" s="255" t="s">
        <v>2282</v>
      </c>
      <c r="E76" s="256" t="s">
        <v>2583</v>
      </c>
      <c r="F76" s="256" t="s">
        <v>334</v>
      </c>
      <c r="G76" s="256">
        <v>129</v>
      </c>
      <c r="H76" s="256">
        <v>0</v>
      </c>
      <c r="I76" s="256">
        <v>0</v>
      </c>
      <c r="J76" s="256" t="s">
        <v>2705</v>
      </c>
      <c r="K76" s="267">
        <v>0.2071875</v>
      </c>
      <c r="L76" s="256" t="s">
        <v>2597</v>
      </c>
      <c r="M76" s="257" t="s">
        <v>2625</v>
      </c>
      <c r="N76" s="252"/>
      <c r="O76" s="252"/>
      <c r="P76" s="252"/>
      <c r="Q76" s="252"/>
    </row>
    <row r="77" spans="2:17" x14ac:dyDescent="0.25">
      <c r="B77" s="253">
        <v>67</v>
      </c>
      <c r="C77" s="256" t="s">
        <v>2583</v>
      </c>
      <c r="D77" s="260" t="s">
        <v>2282</v>
      </c>
      <c r="E77" s="256" t="s">
        <v>2582</v>
      </c>
      <c r="F77" s="256" t="s">
        <v>334</v>
      </c>
      <c r="G77" s="256">
        <v>63</v>
      </c>
      <c r="H77" s="256">
        <v>0</v>
      </c>
      <c r="I77" s="256">
        <v>0</v>
      </c>
      <c r="J77" s="256" t="s">
        <v>2706</v>
      </c>
      <c r="K77" s="267">
        <v>0.1782060185185185</v>
      </c>
      <c r="L77" s="256" t="s">
        <v>2598</v>
      </c>
      <c r="M77" s="261" t="s">
        <v>2626</v>
      </c>
      <c r="N77" s="252"/>
      <c r="O77" s="252"/>
      <c r="P77" s="252"/>
      <c r="Q77" s="252"/>
    </row>
    <row r="78" spans="2:17" x14ac:dyDescent="0.25">
      <c r="B78" s="253">
        <v>68</v>
      </c>
      <c r="C78" s="256" t="s">
        <v>2582</v>
      </c>
      <c r="D78" s="255" t="s">
        <v>2282</v>
      </c>
      <c r="E78" s="256" t="s">
        <v>2583</v>
      </c>
      <c r="F78" s="256" t="s">
        <v>326</v>
      </c>
      <c r="G78" s="256">
        <v>48</v>
      </c>
      <c r="H78" s="256">
        <v>0</v>
      </c>
      <c r="I78" s="256">
        <v>0</v>
      </c>
      <c r="J78" s="256" t="s">
        <v>2707</v>
      </c>
      <c r="K78" s="267">
        <v>0.13609953703703703</v>
      </c>
      <c r="L78" s="256" t="s">
        <v>2598</v>
      </c>
      <c r="M78" s="257" t="s">
        <v>2626</v>
      </c>
      <c r="N78" s="252"/>
      <c r="O78" s="252"/>
      <c r="P78" s="252"/>
      <c r="Q78" s="252"/>
    </row>
    <row r="79" spans="2:17" x14ac:dyDescent="0.25">
      <c r="B79" s="253">
        <v>69</v>
      </c>
      <c r="C79" s="256" t="s">
        <v>2583</v>
      </c>
      <c r="D79" s="260" t="s">
        <v>2282</v>
      </c>
      <c r="E79" s="256" t="s">
        <v>2582</v>
      </c>
      <c r="F79" s="256" t="s">
        <v>347</v>
      </c>
      <c r="G79" s="256">
        <v>42</v>
      </c>
      <c r="H79" s="256">
        <v>0</v>
      </c>
      <c r="I79" s="256">
        <v>0</v>
      </c>
      <c r="J79" s="256" t="s">
        <v>2708</v>
      </c>
      <c r="K79" s="267">
        <v>0.11094907407407407</v>
      </c>
      <c r="L79" s="256" t="s">
        <v>31</v>
      </c>
      <c r="M79" s="261" t="s">
        <v>2627</v>
      </c>
      <c r="N79" s="252"/>
      <c r="O79" s="252"/>
      <c r="P79" s="252"/>
      <c r="Q79" s="252"/>
    </row>
    <row r="80" spans="2:17" x14ac:dyDescent="0.25">
      <c r="B80" s="253">
        <v>70</v>
      </c>
      <c r="C80" s="256" t="s">
        <v>2582</v>
      </c>
      <c r="D80" s="255" t="s">
        <v>2282</v>
      </c>
      <c r="E80" s="256" t="s">
        <v>2583</v>
      </c>
      <c r="F80" s="256" t="s">
        <v>416</v>
      </c>
      <c r="G80" s="256">
        <v>120</v>
      </c>
      <c r="H80" s="256">
        <v>0</v>
      </c>
      <c r="I80" s="256">
        <v>0</v>
      </c>
      <c r="J80" s="256" t="s">
        <v>2709</v>
      </c>
      <c r="K80" s="267">
        <v>0.20554398148148148</v>
      </c>
      <c r="L80" s="256" t="s">
        <v>31</v>
      </c>
      <c r="M80" s="257" t="s">
        <v>2627</v>
      </c>
      <c r="N80" s="252"/>
      <c r="O80" s="252"/>
      <c r="P80" s="252"/>
      <c r="Q80" s="252"/>
    </row>
    <row r="81" spans="2:17" x14ac:dyDescent="0.25">
      <c r="B81" s="253">
        <v>71</v>
      </c>
      <c r="C81" s="256" t="s">
        <v>2583</v>
      </c>
      <c r="D81" s="260" t="s">
        <v>7</v>
      </c>
      <c r="E81" s="256" t="s">
        <v>2582</v>
      </c>
      <c r="F81" s="256" t="s">
        <v>330</v>
      </c>
      <c r="G81" s="256">
        <v>57</v>
      </c>
      <c r="H81" s="256">
        <v>16.670000000000002</v>
      </c>
      <c r="I81" s="256">
        <v>250</v>
      </c>
      <c r="J81" s="256" t="s">
        <v>2710</v>
      </c>
      <c r="K81" s="267">
        <v>0.16991898148148146</v>
      </c>
      <c r="L81" s="256" t="s">
        <v>2411</v>
      </c>
      <c r="M81" s="261" t="s">
        <v>2628</v>
      </c>
      <c r="N81" s="252"/>
      <c r="O81" s="252"/>
      <c r="P81" s="252"/>
      <c r="Q81" s="252"/>
    </row>
    <row r="82" spans="2:17" x14ac:dyDescent="0.25">
      <c r="B82" s="253">
        <v>72</v>
      </c>
      <c r="C82" s="256" t="s">
        <v>2582</v>
      </c>
      <c r="D82" s="255" t="s">
        <v>2282</v>
      </c>
      <c r="E82" s="256" t="s">
        <v>2583</v>
      </c>
      <c r="F82" s="256" t="s">
        <v>334</v>
      </c>
      <c r="G82" s="256">
        <v>54</v>
      </c>
      <c r="H82" s="256">
        <v>0</v>
      </c>
      <c r="I82" s="256">
        <v>0</v>
      </c>
      <c r="J82" s="256" t="s">
        <v>2711</v>
      </c>
      <c r="K82" s="267">
        <v>0.14719907407407407</v>
      </c>
      <c r="L82" s="256" t="s">
        <v>2411</v>
      </c>
      <c r="M82" s="257" t="s">
        <v>2628</v>
      </c>
      <c r="N82" s="252"/>
      <c r="O82" s="252"/>
      <c r="P82" s="252"/>
      <c r="Q82" s="252"/>
    </row>
    <row r="83" spans="2:17" x14ac:dyDescent="0.25">
      <c r="B83" s="253">
        <v>73</v>
      </c>
      <c r="C83" s="256" t="s">
        <v>2583</v>
      </c>
      <c r="D83" s="260" t="s">
        <v>2282</v>
      </c>
      <c r="E83" s="256" t="s">
        <v>2582</v>
      </c>
      <c r="F83" s="256" t="s">
        <v>347</v>
      </c>
      <c r="G83" s="256">
        <v>55</v>
      </c>
      <c r="H83" s="256">
        <v>0</v>
      </c>
      <c r="I83" s="256">
        <v>0</v>
      </c>
      <c r="J83" s="256" t="s">
        <v>2712</v>
      </c>
      <c r="K83" s="267">
        <v>0.14538194444444444</v>
      </c>
      <c r="L83" s="256" t="s">
        <v>2584</v>
      </c>
      <c r="M83" s="261" t="s">
        <v>2607</v>
      </c>
      <c r="N83" s="252"/>
      <c r="O83" s="252"/>
      <c r="P83" s="252"/>
      <c r="Q83" s="252"/>
    </row>
    <row r="84" spans="2:17" x14ac:dyDescent="0.25">
      <c r="B84" s="253">
        <v>74</v>
      </c>
      <c r="C84" s="256" t="s">
        <v>2582</v>
      </c>
      <c r="D84" s="255" t="s">
        <v>7</v>
      </c>
      <c r="E84" s="256" t="s">
        <v>2583</v>
      </c>
      <c r="F84" s="256" t="s">
        <v>330</v>
      </c>
      <c r="G84" s="256">
        <v>55</v>
      </c>
      <c r="H84" s="256">
        <v>250</v>
      </c>
      <c r="I84" s="256">
        <v>12.07</v>
      </c>
      <c r="J84" s="256" t="s">
        <v>2713</v>
      </c>
      <c r="K84" s="267">
        <v>0.17937499999999998</v>
      </c>
      <c r="L84" s="256" t="s">
        <v>2584</v>
      </c>
      <c r="M84" s="257" t="s">
        <v>2607</v>
      </c>
      <c r="N84" s="252"/>
      <c r="O84" s="252"/>
      <c r="P84" s="252"/>
      <c r="Q84" s="252"/>
    </row>
    <row r="85" spans="2:17" x14ac:dyDescent="0.25">
      <c r="B85" s="253">
        <v>75</v>
      </c>
      <c r="C85" s="256" t="s">
        <v>2583</v>
      </c>
      <c r="D85" s="260" t="s">
        <v>8</v>
      </c>
      <c r="E85" s="256" t="s">
        <v>2582</v>
      </c>
      <c r="F85" s="256" t="s">
        <v>330</v>
      </c>
      <c r="G85" s="256">
        <v>51</v>
      </c>
      <c r="H85" s="256">
        <v>-153.83000000000001</v>
      </c>
      <c r="I85" s="256">
        <v>-250</v>
      </c>
      <c r="J85" s="256" t="s">
        <v>2714</v>
      </c>
      <c r="K85" s="267">
        <v>0.16672453703703705</v>
      </c>
      <c r="L85" s="256" t="s">
        <v>2599</v>
      </c>
      <c r="M85" s="261" t="s">
        <v>2629</v>
      </c>
      <c r="N85" s="252"/>
      <c r="O85" s="252"/>
      <c r="P85" s="252"/>
      <c r="Q85" s="252"/>
    </row>
    <row r="86" spans="2:17" x14ac:dyDescent="0.25">
      <c r="B86" s="253">
        <v>76</v>
      </c>
      <c r="C86" s="256" t="s">
        <v>2582</v>
      </c>
      <c r="D86" s="255" t="s">
        <v>2282</v>
      </c>
      <c r="E86" s="256" t="s">
        <v>2583</v>
      </c>
      <c r="F86" s="256" t="s">
        <v>334</v>
      </c>
      <c r="G86" s="256">
        <v>40</v>
      </c>
      <c r="H86" s="256">
        <v>0</v>
      </c>
      <c r="I86" s="256">
        <v>0</v>
      </c>
      <c r="J86" s="256" t="s">
        <v>2715</v>
      </c>
      <c r="K86" s="267">
        <v>0.12630787037037036</v>
      </c>
      <c r="L86" s="256" t="s">
        <v>2599</v>
      </c>
      <c r="M86" s="257" t="s">
        <v>2629</v>
      </c>
      <c r="N86" s="252"/>
      <c r="O86" s="252"/>
      <c r="P86" s="252"/>
      <c r="Q86" s="252"/>
    </row>
    <row r="87" spans="2:17" x14ac:dyDescent="0.25">
      <c r="B87" s="253">
        <v>77</v>
      </c>
      <c r="C87" s="256" t="s">
        <v>2583</v>
      </c>
      <c r="D87" s="260" t="s">
        <v>7</v>
      </c>
      <c r="E87" s="256" t="s">
        <v>2582</v>
      </c>
      <c r="F87" s="256" t="s">
        <v>330</v>
      </c>
      <c r="G87" s="256">
        <v>57</v>
      </c>
      <c r="H87" s="256">
        <v>63.9</v>
      </c>
      <c r="I87" s="256">
        <v>250</v>
      </c>
      <c r="J87" s="256" t="s">
        <v>2716</v>
      </c>
      <c r="K87" s="267">
        <v>0.16287037037037036</v>
      </c>
      <c r="L87" s="256" t="s">
        <v>2591</v>
      </c>
      <c r="M87" s="261" t="s">
        <v>2630</v>
      </c>
      <c r="N87" s="252"/>
      <c r="O87" s="252"/>
      <c r="P87" s="252"/>
      <c r="Q87" s="252"/>
    </row>
    <row r="88" spans="2:17" x14ac:dyDescent="0.25">
      <c r="B88" s="253">
        <v>78</v>
      </c>
      <c r="C88" s="256" t="s">
        <v>2582</v>
      </c>
      <c r="D88" s="255" t="s">
        <v>2282</v>
      </c>
      <c r="E88" s="256" t="s">
        <v>2583</v>
      </c>
      <c r="F88" s="256" t="s">
        <v>347</v>
      </c>
      <c r="G88" s="256">
        <v>63</v>
      </c>
      <c r="H88" s="256">
        <v>0</v>
      </c>
      <c r="I88" s="256">
        <v>0</v>
      </c>
      <c r="J88" s="256" t="s">
        <v>2717</v>
      </c>
      <c r="K88" s="267">
        <v>0.16104166666666667</v>
      </c>
      <c r="L88" s="256" t="s">
        <v>2591</v>
      </c>
      <c r="M88" s="257" t="s">
        <v>2630</v>
      </c>
      <c r="N88" s="252"/>
      <c r="O88" s="252"/>
      <c r="P88" s="252"/>
      <c r="Q88" s="252"/>
    </row>
    <row r="89" spans="2:17" x14ac:dyDescent="0.25">
      <c r="B89" s="253">
        <v>79</v>
      </c>
      <c r="C89" s="256" t="s">
        <v>2583</v>
      </c>
      <c r="D89" s="260" t="s">
        <v>7</v>
      </c>
      <c r="E89" s="256" t="s">
        <v>2582</v>
      </c>
      <c r="F89" s="256" t="s">
        <v>330</v>
      </c>
      <c r="G89" s="256">
        <v>49</v>
      </c>
      <c r="H89" s="256" t="s">
        <v>1485</v>
      </c>
      <c r="I89" s="256">
        <v>250</v>
      </c>
      <c r="J89" s="256" t="s">
        <v>2718</v>
      </c>
      <c r="K89" s="267">
        <v>0.15782407407407409</v>
      </c>
      <c r="L89" s="256" t="s">
        <v>2600</v>
      </c>
      <c r="M89" s="261" t="s">
        <v>2631</v>
      </c>
      <c r="N89" s="252"/>
      <c r="O89" s="252"/>
      <c r="P89" s="252"/>
      <c r="Q89" s="252"/>
    </row>
    <row r="90" spans="2:17" x14ac:dyDescent="0.25">
      <c r="B90" s="253">
        <v>80</v>
      </c>
      <c r="C90" s="256" t="s">
        <v>2582</v>
      </c>
      <c r="D90" s="255" t="s">
        <v>2282</v>
      </c>
      <c r="E90" s="256" t="s">
        <v>2583</v>
      </c>
      <c r="F90" s="256" t="s">
        <v>334</v>
      </c>
      <c r="G90" s="256">
        <v>96</v>
      </c>
      <c r="H90" s="256">
        <v>0</v>
      </c>
      <c r="I90" s="256">
        <v>0</v>
      </c>
      <c r="J90" s="256" t="s">
        <v>2719</v>
      </c>
      <c r="K90" s="267">
        <v>0.19609953703703706</v>
      </c>
      <c r="L90" s="256" t="s">
        <v>2600</v>
      </c>
      <c r="M90" s="257" t="s">
        <v>2631</v>
      </c>
      <c r="N90" s="252"/>
      <c r="O90" s="252"/>
      <c r="P90" s="252"/>
      <c r="Q90" s="252"/>
    </row>
    <row r="91" spans="2:17" x14ac:dyDescent="0.25">
      <c r="B91" s="253">
        <v>81</v>
      </c>
      <c r="C91" s="256" t="s">
        <v>2583</v>
      </c>
      <c r="D91" s="260" t="s">
        <v>2282</v>
      </c>
      <c r="E91" s="256" t="s">
        <v>2582</v>
      </c>
      <c r="F91" s="256" t="s">
        <v>334</v>
      </c>
      <c r="G91" s="256">
        <v>61</v>
      </c>
      <c r="H91" s="256">
        <v>0</v>
      </c>
      <c r="I91" s="256">
        <v>0</v>
      </c>
      <c r="J91" s="256" t="s">
        <v>2720</v>
      </c>
      <c r="K91" s="267">
        <v>0.17206018518518518</v>
      </c>
      <c r="L91" s="256" t="s">
        <v>743</v>
      </c>
      <c r="M91" s="261" t="s">
        <v>745</v>
      </c>
      <c r="N91" s="252"/>
      <c r="O91" s="252"/>
      <c r="P91" s="252"/>
      <c r="Q91" s="252"/>
    </row>
    <row r="92" spans="2:17" x14ac:dyDescent="0.25">
      <c r="B92" s="253">
        <v>82</v>
      </c>
      <c r="C92" s="256" t="s">
        <v>2582</v>
      </c>
      <c r="D92" s="255" t="s">
        <v>2282</v>
      </c>
      <c r="E92" s="256" t="s">
        <v>2583</v>
      </c>
      <c r="F92" s="256" t="s">
        <v>334</v>
      </c>
      <c r="G92" s="256">
        <v>57</v>
      </c>
      <c r="H92" s="256">
        <v>0</v>
      </c>
      <c r="I92" s="256">
        <v>0</v>
      </c>
      <c r="J92" s="256" t="s">
        <v>2721</v>
      </c>
      <c r="K92" s="267">
        <v>0.15740740740740741</v>
      </c>
      <c r="L92" s="256" t="s">
        <v>743</v>
      </c>
      <c r="M92" s="257" t="s">
        <v>745</v>
      </c>
      <c r="N92" s="252"/>
      <c r="O92" s="252"/>
      <c r="P92" s="252"/>
      <c r="Q92" s="252"/>
    </row>
    <row r="93" spans="2:17" x14ac:dyDescent="0.25">
      <c r="B93" s="253">
        <v>83</v>
      </c>
      <c r="C93" s="256" t="s">
        <v>2583</v>
      </c>
      <c r="D93" s="260" t="s">
        <v>2282</v>
      </c>
      <c r="E93" s="256" t="s">
        <v>2582</v>
      </c>
      <c r="F93" s="256" t="s">
        <v>334</v>
      </c>
      <c r="G93" s="256">
        <v>136</v>
      </c>
      <c r="H93" s="256">
        <v>0</v>
      </c>
      <c r="I93" s="256">
        <v>0</v>
      </c>
      <c r="J93" s="256" t="s">
        <v>2722</v>
      </c>
      <c r="K93" s="267">
        <v>0.21008101851851854</v>
      </c>
      <c r="L93" s="256" t="s">
        <v>44</v>
      </c>
      <c r="M93" s="261" t="s">
        <v>406</v>
      </c>
      <c r="N93" s="252"/>
      <c r="O93" s="252"/>
      <c r="P93" s="252"/>
      <c r="Q93" s="252"/>
    </row>
    <row r="94" spans="2:17" x14ac:dyDescent="0.25">
      <c r="B94" s="253">
        <v>84</v>
      </c>
      <c r="C94" s="256" t="s">
        <v>2582</v>
      </c>
      <c r="D94" s="255" t="s">
        <v>2282</v>
      </c>
      <c r="E94" s="256" t="s">
        <v>2583</v>
      </c>
      <c r="F94" s="256" t="s">
        <v>347</v>
      </c>
      <c r="G94" s="256">
        <v>74</v>
      </c>
      <c r="H94" s="256">
        <v>0</v>
      </c>
      <c r="I94" s="256">
        <v>0</v>
      </c>
      <c r="J94" s="256" t="s">
        <v>2723</v>
      </c>
      <c r="K94" s="267">
        <v>0.18401620370370372</v>
      </c>
      <c r="L94" s="256" t="s">
        <v>44</v>
      </c>
      <c r="M94" s="257" t="s">
        <v>406</v>
      </c>
      <c r="N94" s="252"/>
      <c r="O94" s="252"/>
      <c r="P94" s="252"/>
      <c r="Q94" s="252"/>
    </row>
    <row r="95" spans="2:17" x14ac:dyDescent="0.25">
      <c r="B95" s="253">
        <v>85</v>
      </c>
      <c r="C95" s="256" t="s">
        <v>2583</v>
      </c>
      <c r="D95" s="260" t="s">
        <v>7</v>
      </c>
      <c r="E95" s="256" t="s">
        <v>2582</v>
      </c>
      <c r="F95" s="256" t="s">
        <v>330</v>
      </c>
      <c r="G95" s="256">
        <v>58</v>
      </c>
      <c r="H95" s="256">
        <v>15.65</v>
      </c>
      <c r="I95" s="256">
        <v>9.48</v>
      </c>
      <c r="J95" s="256" t="s">
        <v>2724</v>
      </c>
      <c r="K95" s="267">
        <v>0.16423611111111111</v>
      </c>
      <c r="L95" s="256" t="s">
        <v>2412</v>
      </c>
      <c r="M95" s="261" t="s">
        <v>2632</v>
      </c>
      <c r="N95" s="252"/>
      <c r="O95" s="252"/>
      <c r="P95" s="252"/>
      <c r="Q95" s="252"/>
    </row>
    <row r="96" spans="2:17" x14ac:dyDescent="0.25">
      <c r="B96" s="253">
        <v>86</v>
      </c>
      <c r="C96" s="256" t="s">
        <v>2582</v>
      </c>
      <c r="D96" s="255" t="s">
        <v>7</v>
      </c>
      <c r="E96" s="256" t="s">
        <v>2583</v>
      </c>
      <c r="F96" s="256" t="s">
        <v>330</v>
      </c>
      <c r="G96" s="256">
        <v>113</v>
      </c>
      <c r="H96" s="256">
        <v>250</v>
      </c>
      <c r="I96" s="256">
        <v>16.2</v>
      </c>
      <c r="J96" s="256" t="s">
        <v>2725</v>
      </c>
      <c r="K96" s="267">
        <v>0.20446759259259259</v>
      </c>
      <c r="L96" s="256" t="s">
        <v>2412</v>
      </c>
      <c r="M96" s="257" t="s">
        <v>2632</v>
      </c>
      <c r="N96" s="252"/>
      <c r="O96" s="252"/>
      <c r="P96" s="252"/>
      <c r="Q96" s="252"/>
    </row>
    <row r="97" spans="2:17" x14ac:dyDescent="0.25">
      <c r="B97" s="253">
        <v>87</v>
      </c>
      <c r="C97" s="256" t="s">
        <v>2583</v>
      </c>
      <c r="D97" s="260" t="s">
        <v>2282</v>
      </c>
      <c r="E97" s="256" t="s">
        <v>2582</v>
      </c>
      <c r="F97" s="256" t="s">
        <v>334</v>
      </c>
      <c r="G97" s="256">
        <v>116</v>
      </c>
      <c r="H97" s="256">
        <v>0</v>
      </c>
      <c r="I97" s="256">
        <v>0</v>
      </c>
      <c r="J97" s="256" t="s">
        <v>2726</v>
      </c>
      <c r="K97" s="267">
        <v>0.20320601851851852</v>
      </c>
      <c r="L97" s="256" t="s">
        <v>1419</v>
      </c>
      <c r="M97" s="261" t="s">
        <v>2633</v>
      </c>
      <c r="N97" s="252"/>
      <c r="O97" s="252"/>
      <c r="P97" s="252"/>
      <c r="Q97" s="252"/>
    </row>
    <row r="98" spans="2:17" x14ac:dyDescent="0.25">
      <c r="B98" s="253">
        <v>88</v>
      </c>
      <c r="C98" s="256" t="s">
        <v>2582</v>
      </c>
      <c r="D98" s="255" t="s">
        <v>7</v>
      </c>
      <c r="E98" s="256" t="s">
        <v>2583</v>
      </c>
      <c r="F98" s="256" t="s">
        <v>330</v>
      </c>
      <c r="G98" s="256">
        <v>74</v>
      </c>
      <c r="H98" s="256">
        <v>11.49</v>
      </c>
      <c r="I98" s="256">
        <v>9.5500000000000007</v>
      </c>
      <c r="J98" s="256" t="s">
        <v>2727</v>
      </c>
      <c r="K98" s="267">
        <v>0.1892476851851852</v>
      </c>
      <c r="L98" s="256" t="s">
        <v>1419</v>
      </c>
      <c r="M98" s="257" t="s">
        <v>2633</v>
      </c>
      <c r="N98" s="252"/>
      <c r="O98" s="252"/>
      <c r="P98" s="252"/>
      <c r="Q98" s="252"/>
    </row>
    <row r="99" spans="2:17" x14ac:dyDescent="0.25">
      <c r="B99" s="253">
        <v>89</v>
      </c>
      <c r="C99" s="256" t="s">
        <v>2583</v>
      </c>
      <c r="D99" s="260" t="s">
        <v>2282</v>
      </c>
      <c r="E99" s="256" t="s">
        <v>2582</v>
      </c>
      <c r="F99" s="256" t="s">
        <v>334</v>
      </c>
      <c r="G99" s="256">
        <v>41</v>
      </c>
      <c r="H99" s="256">
        <v>0</v>
      </c>
      <c r="I99" s="256">
        <v>0</v>
      </c>
      <c r="J99" s="256" t="s">
        <v>2728</v>
      </c>
      <c r="K99" s="267">
        <v>0.12759259259259259</v>
      </c>
      <c r="L99" s="256" t="s">
        <v>2601</v>
      </c>
      <c r="M99" s="261" t="s">
        <v>2634</v>
      </c>
      <c r="N99" s="252"/>
      <c r="O99" s="252"/>
      <c r="P99" s="252"/>
      <c r="Q99" s="252"/>
    </row>
    <row r="100" spans="2:17" x14ac:dyDescent="0.25">
      <c r="B100" s="253">
        <v>90</v>
      </c>
      <c r="C100" s="256" t="s">
        <v>2582</v>
      </c>
      <c r="D100" s="255" t="s">
        <v>2282</v>
      </c>
      <c r="E100" s="256" t="s">
        <v>2583</v>
      </c>
      <c r="F100" s="256" t="s">
        <v>334</v>
      </c>
      <c r="G100" s="256">
        <v>69</v>
      </c>
      <c r="H100" s="256">
        <v>0</v>
      </c>
      <c r="I100" s="256">
        <v>0</v>
      </c>
      <c r="J100" s="256" t="s">
        <v>2729</v>
      </c>
      <c r="K100" s="267">
        <v>0.17765046296296297</v>
      </c>
      <c r="L100" s="256" t="s">
        <v>2601</v>
      </c>
      <c r="M100" s="257" t="s">
        <v>2634</v>
      </c>
      <c r="N100" s="252"/>
      <c r="O100" s="252"/>
      <c r="P100" s="252"/>
      <c r="Q100" s="252"/>
    </row>
    <row r="101" spans="2:17" x14ac:dyDescent="0.25">
      <c r="B101" s="253">
        <v>91</v>
      </c>
      <c r="C101" s="256" t="s">
        <v>2583</v>
      </c>
      <c r="D101" s="260" t="s">
        <v>7</v>
      </c>
      <c r="E101" s="256" t="s">
        <v>2582</v>
      </c>
      <c r="F101" s="256" t="s">
        <v>330</v>
      </c>
      <c r="G101" s="256">
        <v>61</v>
      </c>
      <c r="H101" s="256">
        <v>153.82</v>
      </c>
      <c r="I101" s="256">
        <v>250</v>
      </c>
      <c r="J101" s="256" t="s">
        <v>2730</v>
      </c>
      <c r="K101" s="267">
        <v>0.1569675925925926</v>
      </c>
      <c r="L101" s="256" t="s">
        <v>2602</v>
      </c>
      <c r="M101" s="261" t="s">
        <v>2635</v>
      </c>
      <c r="N101" s="252"/>
      <c r="O101" s="252"/>
      <c r="P101" s="252"/>
      <c r="Q101" s="252"/>
    </row>
    <row r="102" spans="2:17" x14ac:dyDescent="0.25">
      <c r="B102" s="253">
        <v>92</v>
      </c>
      <c r="C102" s="256" t="s">
        <v>2582</v>
      </c>
      <c r="D102" s="255" t="s">
        <v>2282</v>
      </c>
      <c r="E102" s="256" t="s">
        <v>2583</v>
      </c>
      <c r="F102" s="256" t="s">
        <v>347</v>
      </c>
      <c r="G102" s="256">
        <v>51</v>
      </c>
      <c r="H102" s="256">
        <v>0</v>
      </c>
      <c r="I102" s="256">
        <v>0</v>
      </c>
      <c r="J102" s="256" t="s">
        <v>2731</v>
      </c>
      <c r="K102" s="267">
        <v>0.12439814814814815</v>
      </c>
      <c r="L102" s="256" t="s">
        <v>2602</v>
      </c>
      <c r="M102" s="257" t="s">
        <v>2635</v>
      </c>
      <c r="N102" s="252"/>
      <c r="O102" s="252"/>
      <c r="P102" s="252"/>
      <c r="Q102" s="252"/>
    </row>
    <row r="103" spans="2:17" x14ac:dyDescent="0.25">
      <c r="B103" s="253">
        <v>93</v>
      </c>
      <c r="C103" s="256" t="s">
        <v>2583</v>
      </c>
      <c r="D103" s="260" t="s">
        <v>7</v>
      </c>
      <c r="E103" s="256" t="s">
        <v>2582</v>
      </c>
      <c r="F103" s="256" t="s">
        <v>330</v>
      </c>
      <c r="G103" s="256">
        <v>65</v>
      </c>
      <c r="H103" s="256">
        <v>18.29</v>
      </c>
      <c r="I103" s="256">
        <v>12.23</v>
      </c>
      <c r="J103" s="256" t="s">
        <v>2732</v>
      </c>
      <c r="K103" s="267">
        <v>0.17568287037037036</v>
      </c>
      <c r="L103" s="256" t="s">
        <v>41</v>
      </c>
      <c r="M103" s="261" t="s">
        <v>445</v>
      </c>
      <c r="N103" s="252"/>
      <c r="O103" s="252"/>
      <c r="P103" s="252"/>
      <c r="Q103" s="252"/>
    </row>
    <row r="104" spans="2:17" x14ac:dyDescent="0.25">
      <c r="B104" s="253">
        <v>94</v>
      </c>
      <c r="C104" s="256" t="s">
        <v>2582</v>
      </c>
      <c r="D104" s="255" t="s">
        <v>2282</v>
      </c>
      <c r="E104" s="256" t="s">
        <v>2583</v>
      </c>
      <c r="F104" s="256" t="s">
        <v>334</v>
      </c>
      <c r="G104" s="256">
        <v>43</v>
      </c>
      <c r="H104" s="256">
        <v>0</v>
      </c>
      <c r="I104" s="256">
        <v>0</v>
      </c>
      <c r="J104" s="256" t="s">
        <v>2733</v>
      </c>
      <c r="K104" s="267">
        <v>0.11170138888888888</v>
      </c>
      <c r="L104" s="256" t="s">
        <v>41</v>
      </c>
      <c r="M104" s="257" t="s">
        <v>445</v>
      </c>
      <c r="N104" s="252"/>
      <c r="O104" s="252"/>
      <c r="P104" s="252"/>
      <c r="Q104" s="252"/>
    </row>
    <row r="105" spans="2:17" x14ac:dyDescent="0.25">
      <c r="B105" s="253">
        <v>95</v>
      </c>
      <c r="C105" s="256" t="s">
        <v>2583</v>
      </c>
      <c r="D105" s="260" t="s">
        <v>7</v>
      </c>
      <c r="E105" s="256" t="s">
        <v>2582</v>
      </c>
      <c r="F105" s="256" t="s">
        <v>330</v>
      </c>
      <c r="G105" s="256">
        <v>42</v>
      </c>
      <c r="H105" s="256">
        <v>10.050000000000001</v>
      </c>
      <c r="I105" s="256">
        <v>7.81</v>
      </c>
      <c r="J105" s="256" t="s">
        <v>2734</v>
      </c>
      <c r="K105" s="267">
        <v>0.12666666666666668</v>
      </c>
      <c r="L105" s="256" t="s">
        <v>2603</v>
      </c>
      <c r="M105" s="261" t="s">
        <v>2636</v>
      </c>
      <c r="N105" s="252"/>
      <c r="O105" s="252"/>
      <c r="P105" s="252"/>
      <c r="Q105" s="252"/>
    </row>
    <row r="106" spans="2:17" x14ac:dyDescent="0.25">
      <c r="B106" s="253">
        <v>96</v>
      </c>
      <c r="C106" s="256" t="s">
        <v>2582</v>
      </c>
      <c r="D106" s="255" t="s">
        <v>2282</v>
      </c>
      <c r="E106" s="256" t="s">
        <v>2583</v>
      </c>
      <c r="F106" s="256" t="s">
        <v>334</v>
      </c>
      <c r="G106" s="256">
        <v>47</v>
      </c>
      <c r="H106" s="256">
        <v>0</v>
      </c>
      <c r="I106" s="256">
        <v>0</v>
      </c>
      <c r="J106" s="256" t="s">
        <v>2735</v>
      </c>
      <c r="K106" s="267">
        <v>0.1383912037037037</v>
      </c>
      <c r="L106" s="256" t="s">
        <v>2603</v>
      </c>
      <c r="M106" s="257" t="s">
        <v>2636</v>
      </c>
      <c r="N106" s="252"/>
      <c r="O106" s="252"/>
      <c r="P106" s="252"/>
      <c r="Q106" s="252"/>
    </row>
    <row r="107" spans="2:17" x14ac:dyDescent="0.25">
      <c r="B107" s="253">
        <v>97</v>
      </c>
      <c r="C107" s="256" t="s">
        <v>2583</v>
      </c>
      <c r="D107" s="260" t="s">
        <v>2282</v>
      </c>
      <c r="E107" s="256" t="s">
        <v>2582</v>
      </c>
      <c r="F107" s="256" t="s">
        <v>326</v>
      </c>
      <c r="G107" s="256">
        <v>86</v>
      </c>
      <c r="H107" s="256">
        <v>0</v>
      </c>
      <c r="I107" s="256">
        <v>0</v>
      </c>
      <c r="J107" s="256" t="s">
        <v>2736</v>
      </c>
      <c r="K107" s="267">
        <v>0.19230324074074076</v>
      </c>
      <c r="L107" s="256" t="s">
        <v>2604</v>
      </c>
      <c r="M107" s="261" t="s">
        <v>2637</v>
      </c>
      <c r="N107" s="252"/>
      <c r="O107" s="252"/>
      <c r="P107" s="252"/>
      <c r="Q107" s="252"/>
    </row>
    <row r="108" spans="2:17" x14ac:dyDescent="0.25">
      <c r="B108" s="253">
        <v>98</v>
      </c>
      <c r="C108" s="256" t="s">
        <v>2582</v>
      </c>
      <c r="D108" s="255" t="s">
        <v>8</v>
      </c>
      <c r="E108" s="256" t="s">
        <v>2583</v>
      </c>
      <c r="F108" s="256" t="s">
        <v>330</v>
      </c>
      <c r="G108" s="256">
        <v>82</v>
      </c>
      <c r="H108" s="256">
        <v>-43.2</v>
      </c>
      <c r="I108" s="256">
        <v>-68.930000000000007</v>
      </c>
      <c r="J108" s="256" t="s">
        <v>2737</v>
      </c>
      <c r="K108" s="267">
        <v>0.18884259259259259</v>
      </c>
      <c r="L108" s="256" t="s">
        <v>2605</v>
      </c>
      <c r="M108" s="257" t="s">
        <v>2638</v>
      </c>
      <c r="N108" s="252"/>
      <c r="O108" s="252"/>
      <c r="P108" s="252"/>
      <c r="Q108" s="252"/>
    </row>
    <row r="109" spans="2:17" x14ac:dyDescent="0.25">
      <c r="B109" s="253">
        <v>99</v>
      </c>
      <c r="C109" s="256" t="s">
        <v>2583</v>
      </c>
      <c r="D109" s="260" t="s">
        <v>2282</v>
      </c>
      <c r="E109" s="256" t="s">
        <v>2582</v>
      </c>
      <c r="F109" s="256" t="s">
        <v>334</v>
      </c>
      <c r="G109" s="256">
        <v>46</v>
      </c>
      <c r="H109" s="256">
        <v>0</v>
      </c>
      <c r="I109" s="256">
        <v>0</v>
      </c>
      <c r="J109" s="256" t="s">
        <v>2738</v>
      </c>
      <c r="K109" s="267">
        <v>0.13701388888888888</v>
      </c>
      <c r="L109" s="256" t="s">
        <v>2606</v>
      </c>
      <c r="M109" s="261" t="s">
        <v>2639</v>
      </c>
      <c r="N109" s="252"/>
      <c r="O109" s="252"/>
      <c r="P109" s="252"/>
      <c r="Q109" s="252"/>
    </row>
    <row r="110" spans="2:17" x14ac:dyDescent="0.25">
      <c r="B110" s="253">
        <v>100</v>
      </c>
      <c r="C110" s="256" t="s">
        <v>2582</v>
      </c>
      <c r="D110" s="255" t="s">
        <v>2282</v>
      </c>
      <c r="E110" s="256" t="s">
        <v>2583</v>
      </c>
      <c r="F110" s="256" t="s">
        <v>334</v>
      </c>
      <c r="G110" s="256">
        <v>45</v>
      </c>
      <c r="H110" s="256">
        <v>0</v>
      </c>
      <c r="I110" s="256">
        <v>0</v>
      </c>
      <c r="J110" s="256" t="s">
        <v>2739</v>
      </c>
      <c r="K110" s="267">
        <v>0.12418981481481482</v>
      </c>
      <c r="L110" s="256" t="s">
        <v>2606</v>
      </c>
      <c r="M110" s="257" t="s">
        <v>2639</v>
      </c>
      <c r="N110" s="252"/>
      <c r="O110" s="252"/>
      <c r="P110" s="252"/>
      <c r="Q110" s="252"/>
    </row>
    <row r="111" spans="2:17" x14ac:dyDescent="0.25">
      <c r="C111" s="256" t="s">
        <v>2230</v>
      </c>
      <c r="E111" s="256" t="s">
        <v>2230</v>
      </c>
      <c r="F111" s="256" t="s">
        <v>2230</v>
      </c>
      <c r="G111" s="256"/>
      <c r="H111" s="256" t="s">
        <v>2230</v>
      </c>
      <c r="I111" s="256" t="s">
        <v>2230</v>
      </c>
      <c r="J111" s="256" t="s">
        <v>2230</v>
      </c>
      <c r="K111" s="252"/>
      <c r="L111" s="252"/>
      <c r="M111" s="262"/>
      <c r="N111" s="252"/>
      <c r="O111" s="252"/>
      <c r="P111" s="252"/>
      <c r="Q111" s="252"/>
    </row>
  </sheetData>
  <phoneticPr fontId="2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3"/>
  <sheetViews>
    <sheetView zoomScale="130" zoomScaleNormal="130" workbookViewId="0">
      <pane ySplit="10" topLeftCell="A11" activePane="bottomLeft" state="frozen"/>
      <selection pane="bottomLeft" activeCell="A9" sqref="A9"/>
    </sheetView>
  </sheetViews>
  <sheetFormatPr defaultRowHeight="15" x14ac:dyDescent="0.25"/>
  <cols>
    <col min="1" max="1" width="1.7109375" style="18" customWidth="1"/>
    <col min="2" max="2" width="2.7109375" style="19" customWidth="1"/>
    <col min="3" max="3" width="3.28515625" style="19" customWidth="1"/>
    <col min="4" max="4" width="11.7109375" style="15" customWidth="1"/>
    <col min="5" max="5" width="7.28515625" style="15" customWidth="1"/>
    <col min="6" max="6" width="4.7109375" style="15" customWidth="1"/>
    <col min="7" max="7" width="3.7109375" style="15" customWidth="1"/>
    <col min="8" max="8" width="3.7109375" style="16" customWidth="1"/>
    <col min="9" max="9" width="5.7109375" style="16" customWidth="1"/>
    <col min="10" max="10" width="5.7109375" style="86" customWidth="1"/>
    <col min="11" max="11" width="5.7109375" style="15" customWidth="1"/>
    <col min="12" max="12" width="22.7109375" style="16" customWidth="1"/>
    <col min="13" max="13" width="6.7109375" style="16" customWidth="1"/>
    <col min="14" max="14" width="3.7109375" style="16" customWidth="1"/>
    <col min="15" max="15" width="1.7109375" style="42" customWidth="1"/>
    <col min="16" max="16" width="1.7109375" style="239" customWidth="1"/>
    <col min="17" max="17" width="60.7109375" style="17" customWidth="1"/>
    <col min="18" max="18" width="40.7109375" style="17" customWidth="1"/>
    <col min="19" max="16384" width="9.140625" style="18"/>
  </cols>
  <sheetData>
    <row r="1" spans="1:18" ht="18.75" x14ac:dyDescent="0.25">
      <c r="A1" s="2" t="s">
        <v>296</v>
      </c>
      <c r="O1" s="41"/>
    </row>
    <row r="2" spans="1:18" ht="11.1" customHeight="1" x14ac:dyDescent="0.25">
      <c r="A2" s="2"/>
      <c r="O2" s="41"/>
    </row>
    <row r="3" spans="1:18" ht="11.1" customHeight="1" x14ac:dyDescent="0.25">
      <c r="A3" s="2"/>
      <c r="I3" s="125"/>
      <c r="N3" s="93"/>
      <c r="O3" s="41"/>
    </row>
    <row r="4" spans="1:18" ht="11.1" hidden="1" customHeight="1" x14ac:dyDescent="0.25">
      <c r="A4" s="2"/>
      <c r="N4" s="93"/>
      <c r="O4" s="41"/>
    </row>
    <row r="5" spans="1:18" ht="11.1" hidden="1" customHeight="1" x14ac:dyDescent="0.25">
      <c r="A5" s="2"/>
      <c r="N5" s="93"/>
      <c r="O5" s="41"/>
    </row>
    <row r="6" spans="1:18" ht="11.1" hidden="1" customHeight="1" x14ac:dyDescent="0.25">
      <c r="A6" s="2"/>
      <c r="N6" s="78" t="s">
        <v>210</v>
      </c>
      <c r="O6" s="41"/>
    </row>
    <row r="7" spans="1:18" s="6" customFormat="1" ht="12" x14ac:dyDescent="0.25">
      <c r="A7" s="3"/>
      <c r="B7" s="4"/>
      <c r="C7" s="4"/>
      <c r="D7" s="5"/>
      <c r="E7" s="5"/>
      <c r="F7" s="5"/>
      <c r="G7" s="5"/>
      <c r="H7" s="99"/>
      <c r="I7" s="99"/>
      <c r="J7" s="100"/>
      <c r="K7" s="5"/>
      <c r="L7" s="99"/>
      <c r="M7" s="99"/>
      <c r="N7" s="99"/>
      <c r="O7" s="238"/>
      <c r="P7" s="240"/>
      <c r="Q7" s="7"/>
      <c r="R7" s="7"/>
    </row>
    <row r="8" spans="1:18" ht="15" customHeight="1" x14ac:dyDescent="0.25">
      <c r="Q8" s="242"/>
      <c r="R8" s="242"/>
    </row>
    <row r="9" spans="1:18" s="43" customFormat="1" ht="11.1" customHeight="1" x14ac:dyDescent="0.25">
      <c r="B9" s="278" t="s">
        <v>0</v>
      </c>
      <c r="C9" s="287" t="s">
        <v>46</v>
      </c>
      <c r="D9" s="288"/>
      <c r="E9" s="282" t="s">
        <v>183</v>
      </c>
      <c r="F9" s="283"/>
      <c r="G9" s="284"/>
      <c r="H9" s="280" t="s">
        <v>165</v>
      </c>
      <c r="I9" s="65" t="s">
        <v>213</v>
      </c>
      <c r="J9" s="294" t="s">
        <v>230</v>
      </c>
      <c r="K9" s="285" t="s">
        <v>135</v>
      </c>
      <c r="L9" s="292" t="s">
        <v>78</v>
      </c>
      <c r="M9" s="291" t="s">
        <v>166</v>
      </c>
      <c r="N9" s="287" t="s">
        <v>203</v>
      </c>
      <c r="O9" s="288"/>
      <c r="P9" s="246"/>
      <c r="Q9" s="276" t="s">
        <v>2744</v>
      </c>
      <c r="R9" s="276" t="s">
        <v>46</v>
      </c>
    </row>
    <row r="10" spans="1:18" s="43" customFormat="1" ht="11.1" customHeight="1" x14ac:dyDescent="0.25">
      <c r="B10" s="279"/>
      <c r="C10" s="68" t="s">
        <v>220</v>
      </c>
      <c r="D10" s="67" t="s">
        <v>216</v>
      </c>
      <c r="E10" s="44" t="s">
        <v>199</v>
      </c>
      <c r="F10" s="64" t="s">
        <v>63</v>
      </c>
      <c r="G10" s="64" t="s">
        <v>184</v>
      </c>
      <c r="H10" s="281"/>
      <c r="I10" s="66" t="s">
        <v>214</v>
      </c>
      <c r="J10" s="295"/>
      <c r="K10" s="286"/>
      <c r="L10" s="293"/>
      <c r="M10" s="289"/>
      <c r="N10" s="289" t="s">
        <v>184</v>
      </c>
      <c r="O10" s="290"/>
      <c r="P10" s="247"/>
      <c r="Q10" s="277"/>
      <c r="R10" s="277"/>
    </row>
    <row r="11" spans="1:18" s="45" customFormat="1" ht="10.5" customHeight="1" x14ac:dyDescent="0.25">
      <c r="B11" s="46">
        <f>B10+1</f>
        <v>1</v>
      </c>
      <c r="C11" s="46" t="s">
        <v>54</v>
      </c>
      <c r="D11" s="47" t="s">
        <v>29</v>
      </c>
      <c r="E11" s="102" t="s">
        <v>256</v>
      </c>
      <c r="F11" s="47">
        <v>3339</v>
      </c>
      <c r="G11" s="47" t="s">
        <v>188</v>
      </c>
      <c r="H11" s="48">
        <v>43</v>
      </c>
      <c r="I11" s="48" t="s">
        <v>200</v>
      </c>
      <c r="J11" s="87">
        <v>16384</v>
      </c>
      <c r="K11" s="49" t="s">
        <v>6</v>
      </c>
      <c r="L11" s="48" t="s">
        <v>90</v>
      </c>
      <c r="M11" s="50" t="s">
        <v>79</v>
      </c>
      <c r="N11" s="54" t="s">
        <v>212</v>
      </c>
      <c r="O11" s="48" t="s">
        <v>188</v>
      </c>
      <c r="P11" s="241"/>
      <c r="Q11" s="51" t="s">
        <v>96</v>
      </c>
      <c r="R11" s="52" t="s">
        <v>115</v>
      </c>
    </row>
    <row r="12" spans="1:18" s="45" customFormat="1" ht="10.5" customHeight="1" x14ac:dyDescent="0.25">
      <c r="B12" s="46">
        <f t="shared" ref="B12:B42" si="0">B11+1</f>
        <v>2</v>
      </c>
      <c r="C12" s="53" t="s">
        <v>50</v>
      </c>
      <c r="D12" s="54" t="s">
        <v>76</v>
      </c>
      <c r="E12" s="54" t="s">
        <v>303</v>
      </c>
      <c r="F12" s="54">
        <v>3142</v>
      </c>
      <c r="G12" s="54">
        <v>3</v>
      </c>
      <c r="H12" s="48">
        <v>43</v>
      </c>
      <c r="I12" s="48" t="s">
        <v>201</v>
      </c>
      <c r="J12" s="87">
        <v>16384</v>
      </c>
      <c r="K12" s="47" t="s">
        <v>185</v>
      </c>
      <c r="L12" s="55" t="s">
        <v>91</v>
      </c>
      <c r="M12" s="56" t="s">
        <v>80</v>
      </c>
      <c r="N12" s="192" t="s">
        <v>257</v>
      </c>
      <c r="O12" s="48">
        <v>3</v>
      </c>
      <c r="P12" s="48"/>
      <c r="Q12" s="57" t="s">
        <v>97</v>
      </c>
      <c r="R12" s="57" t="s">
        <v>116</v>
      </c>
    </row>
    <row r="13" spans="1:18" s="45" customFormat="1" ht="10.5" customHeight="1" x14ac:dyDescent="0.25">
      <c r="B13" s="46">
        <f t="shared" si="0"/>
        <v>3</v>
      </c>
      <c r="C13" s="53" t="s">
        <v>218</v>
      </c>
      <c r="D13" s="54" t="s">
        <v>77</v>
      </c>
      <c r="E13" s="59" t="s">
        <v>189</v>
      </c>
      <c r="F13" s="54">
        <v>3072</v>
      </c>
      <c r="G13" s="54">
        <v>3</v>
      </c>
      <c r="H13" s="48">
        <v>43</v>
      </c>
      <c r="I13" s="48" t="s">
        <v>200</v>
      </c>
      <c r="J13" s="87">
        <v>16384</v>
      </c>
      <c r="K13" s="49" t="s">
        <v>6</v>
      </c>
      <c r="L13" s="55" t="s">
        <v>92</v>
      </c>
      <c r="M13" s="56" t="s">
        <v>81</v>
      </c>
      <c r="N13" s="192" t="s">
        <v>211</v>
      </c>
      <c r="O13" s="48">
        <v>4</v>
      </c>
      <c r="P13" s="48"/>
      <c r="Q13" s="57" t="s">
        <v>93</v>
      </c>
      <c r="R13" s="57" t="s">
        <v>117</v>
      </c>
    </row>
    <row r="14" spans="1:18" s="45" customFormat="1" ht="10.5" customHeight="1" x14ac:dyDescent="0.25">
      <c r="B14" s="46">
        <f t="shared" si="0"/>
        <v>4</v>
      </c>
      <c r="C14" s="53" t="s">
        <v>61</v>
      </c>
      <c r="D14" s="54" t="s">
        <v>68</v>
      </c>
      <c r="E14" s="54" t="s">
        <v>538</v>
      </c>
      <c r="F14" s="54">
        <v>3273</v>
      </c>
      <c r="G14" s="54">
        <v>1</v>
      </c>
      <c r="H14" s="48">
        <v>16</v>
      </c>
      <c r="I14" s="48" t="s">
        <v>200</v>
      </c>
      <c r="J14" s="87">
        <v>8192</v>
      </c>
      <c r="K14" s="49" t="s">
        <v>6</v>
      </c>
      <c r="L14" s="55" t="s">
        <v>94</v>
      </c>
      <c r="M14" s="56" t="s">
        <v>82</v>
      </c>
      <c r="N14" s="192" t="s">
        <v>211</v>
      </c>
      <c r="O14" s="48">
        <v>2</v>
      </c>
      <c r="P14" s="48"/>
      <c r="Q14" s="57" t="s">
        <v>95</v>
      </c>
      <c r="R14" s="57" t="s">
        <v>118</v>
      </c>
    </row>
    <row r="15" spans="1:18" s="45" customFormat="1" ht="10.5" customHeight="1" x14ac:dyDescent="0.25">
      <c r="B15" s="46">
        <f>B14+1</f>
        <v>5</v>
      </c>
      <c r="C15" s="53" t="s">
        <v>219</v>
      </c>
      <c r="D15" s="54" t="s">
        <v>179</v>
      </c>
      <c r="E15" s="54">
        <v>3.7</v>
      </c>
      <c r="F15" s="54">
        <v>3242</v>
      </c>
      <c r="G15" s="54">
        <v>2</v>
      </c>
      <c r="H15" s="48">
        <v>43</v>
      </c>
      <c r="I15" s="48" t="s">
        <v>201</v>
      </c>
      <c r="J15" s="87">
        <v>1200</v>
      </c>
      <c r="K15" s="49" t="s">
        <v>6</v>
      </c>
      <c r="L15" s="55" t="s">
        <v>190</v>
      </c>
      <c r="M15" s="56" t="s">
        <v>84</v>
      </c>
      <c r="N15" s="192" t="s">
        <v>257</v>
      </c>
      <c r="O15" s="48">
        <v>2</v>
      </c>
      <c r="P15" s="48"/>
      <c r="Q15" s="57"/>
      <c r="R15" s="57"/>
    </row>
    <row r="16" spans="1:18" s="45" customFormat="1" ht="10.5" customHeight="1" x14ac:dyDescent="0.25">
      <c r="B16" s="46">
        <f t="shared" si="0"/>
        <v>6</v>
      </c>
      <c r="C16" s="53" t="s">
        <v>2208</v>
      </c>
      <c r="D16" s="54" t="s">
        <v>2207</v>
      </c>
      <c r="E16" s="54">
        <v>1.1000000000000001</v>
      </c>
      <c r="F16" s="54">
        <v>3072</v>
      </c>
      <c r="G16" s="54">
        <v>4</v>
      </c>
      <c r="H16" s="48">
        <v>16</v>
      </c>
      <c r="I16" s="48" t="s">
        <v>200</v>
      </c>
      <c r="J16" s="87">
        <v>4096</v>
      </c>
      <c r="K16" s="49" t="s">
        <v>6</v>
      </c>
      <c r="L16" s="55" t="s">
        <v>539</v>
      </c>
      <c r="M16" s="56" t="s">
        <v>81</v>
      </c>
      <c r="N16" s="54" t="s">
        <v>212</v>
      </c>
      <c r="O16" s="48">
        <v>4</v>
      </c>
      <c r="P16" s="48"/>
      <c r="Q16" s="57"/>
      <c r="R16" s="57"/>
    </row>
    <row r="17" spans="2:18" s="45" customFormat="1" ht="10.5" customHeight="1" x14ac:dyDescent="0.25">
      <c r="B17" s="46">
        <f t="shared" si="0"/>
        <v>7</v>
      </c>
      <c r="C17" s="53" t="s">
        <v>56</v>
      </c>
      <c r="D17" s="60" t="s">
        <v>11</v>
      </c>
      <c r="E17" s="61" t="s">
        <v>537</v>
      </c>
      <c r="F17" s="54">
        <v>3340</v>
      </c>
      <c r="G17" s="54">
        <v>1</v>
      </c>
      <c r="H17" s="48">
        <v>43</v>
      </c>
      <c r="I17" s="48" t="s">
        <v>200</v>
      </c>
      <c r="J17" s="87">
        <v>16384</v>
      </c>
      <c r="K17" s="47" t="s">
        <v>185</v>
      </c>
      <c r="L17" s="55" t="s">
        <v>99</v>
      </c>
      <c r="M17" s="62" t="s">
        <v>83</v>
      </c>
      <c r="N17" s="192" t="s">
        <v>257</v>
      </c>
      <c r="O17" s="48">
        <v>1</v>
      </c>
      <c r="P17" s="48"/>
      <c r="Q17" s="57" t="s">
        <v>98</v>
      </c>
      <c r="R17" s="57" t="s">
        <v>119</v>
      </c>
    </row>
    <row r="18" spans="2:18" s="45" customFormat="1" ht="10.5" customHeight="1" x14ac:dyDescent="0.25">
      <c r="B18" s="46">
        <f t="shared" si="0"/>
        <v>8</v>
      </c>
      <c r="C18" s="53" t="s">
        <v>168</v>
      </c>
      <c r="D18" s="60" t="s">
        <v>297</v>
      </c>
      <c r="E18" s="61" t="s">
        <v>298</v>
      </c>
      <c r="F18" s="54">
        <v>3200</v>
      </c>
      <c r="G18" s="54">
        <v>4</v>
      </c>
      <c r="H18" s="48">
        <v>16</v>
      </c>
      <c r="I18" s="48" t="s">
        <v>200</v>
      </c>
      <c r="J18" s="87">
        <v>4096</v>
      </c>
      <c r="K18" s="49" t="s">
        <v>6</v>
      </c>
      <c r="L18" s="55" t="s">
        <v>535</v>
      </c>
      <c r="M18" s="62" t="s">
        <v>235</v>
      </c>
      <c r="N18" s="193" t="s">
        <v>210</v>
      </c>
      <c r="O18" s="48">
        <v>3</v>
      </c>
      <c r="P18" s="48"/>
      <c r="Q18" s="57"/>
      <c r="R18" s="57"/>
    </row>
    <row r="19" spans="2:18" s="45" customFormat="1" ht="10.5" customHeight="1" x14ac:dyDescent="0.25">
      <c r="B19" s="46">
        <f t="shared" si="0"/>
        <v>9</v>
      </c>
      <c r="C19" s="53" t="s">
        <v>171</v>
      </c>
      <c r="D19" s="60" t="s">
        <v>180</v>
      </c>
      <c r="E19" s="61">
        <v>10.81</v>
      </c>
      <c r="F19" s="54">
        <v>3176</v>
      </c>
      <c r="G19" s="54">
        <v>3</v>
      </c>
      <c r="H19" s="48">
        <v>43</v>
      </c>
      <c r="I19" s="48" t="s">
        <v>200</v>
      </c>
      <c r="J19" s="87">
        <v>16384</v>
      </c>
      <c r="K19" s="47" t="s">
        <v>185</v>
      </c>
      <c r="L19" s="55" t="s">
        <v>191</v>
      </c>
      <c r="M19" s="62" t="s">
        <v>80</v>
      </c>
      <c r="N19" s="193" t="s">
        <v>585</v>
      </c>
      <c r="O19" s="48" t="s">
        <v>188</v>
      </c>
      <c r="P19" s="48"/>
      <c r="Q19" s="57"/>
      <c r="R19" s="57"/>
    </row>
    <row r="20" spans="2:18" s="45" customFormat="1" ht="10.5" customHeight="1" x14ac:dyDescent="0.25">
      <c r="B20" s="46">
        <f t="shared" si="0"/>
        <v>10</v>
      </c>
      <c r="C20" s="53" t="s">
        <v>55</v>
      </c>
      <c r="D20" s="54" t="s">
        <v>65</v>
      </c>
      <c r="E20" s="54">
        <v>7</v>
      </c>
      <c r="F20" s="54">
        <v>3393</v>
      </c>
      <c r="G20" s="54" t="s">
        <v>188</v>
      </c>
      <c r="H20" s="48">
        <v>43</v>
      </c>
      <c r="I20" s="48" t="s">
        <v>200</v>
      </c>
      <c r="J20" s="87">
        <v>16384</v>
      </c>
      <c r="K20" s="47" t="s">
        <v>185</v>
      </c>
      <c r="L20" s="55" t="s">
        <v>101</v>
      </c>
      <c r="M20" s="56" t="s">
        <v>80</v>
      </c>
      <c r="N20" s="54" t="s">
        <v>212</v>
      </c>
      <c r="O20" s="48" t="s">
        <v>188</v>
      </c>
      <c r="P20" s="48"/>
      <c r="Q20" s="57" t="s">
        <v>100</v>
      </c>
      <c r="R20" s="57" t="s">
        <v>120</v>
      </c>
    </row>
    <row r="21" spans="2:18" s="45" customFormat="1" ht="10.5" customHeight="1" x14ac:dyDescent="0.25">
      <c r="B21" s="46">
        <f t="shared" si="0"/>
        <v>11</v>
      </c>
      <c r="C21" s="53" t="s">
        <v>217</v>
      </c>
      <c r="D21" s="54" t="s">
        <v>72</v>
      </c>
      <c r="E21" s="54">
        <v>1</v>
      </c>
      <c r="F21" s="54">
        <v>3284</v>
      </c>
      <c r="G21" s="54">
        <v>1</v>
      </c>
      <c r="H21" s="48">
        <v>43</v>
      </c>
      <c r="I21" s="48" t="s">
        <v>200</v>
      </c>
      <c r="J21" s="87">
        <v>16384</v>
      </c>
      <c r="K21" s="47" t="s">
        <v>185</v>
      </c>
      <c r="L21" s="55" t="s">
        <v>103</v>
      </c>
      <c r="M21" s="56" t="s">
        <v>80</v>
      </c>
      <c r="N21" s="54" t="s">
        <v>212</v>
      </c>
      <c r="O21" s="48">
        <v>1</v>
      </c>
      <c r="P21" s="48"/>
      <c r="Q21" s="57" t="s">
        <v>102</v>
      </c>
      <c r="R21" s="57" t="s">
        <v>121</v>
      </c>
    </row>
    <row r="22" spans="2:18" s="45" customFormat="1" ht="10.5" customHeight="1" x14ac:dyDescent="0.25">
      <c r="B22" s="46">
        <f t="shared" si="0"/>
        <v>12</v>
      </c>
      <c r="C22" s="53" t="s">
        <v>52</v>
      </c>
      <c r="D22" s="54" t="s">
        <v>186</v>
      </c>
      <c r="E22" s="59" t="s">
        <v>247</v>
      </c>
      <c r="F22" s="54">
        <v>3165</v>
      </c>
      <c r="G22" s="54">
        <v>1</v>
      </c>
      <c r="H22" s="48">
        <v>43</v>
      </c>
      <c r="I22" s="48" t="s">
        <v>200</v>
      </c>
      <c r="J22" s="87">
        <v>16384</v>
      </c>
      <c r="K22" s="47" t="s">
        <v>215</v>
      </c>
      <c r="L22" s="55" t="s">
        <v>139</v>
      </c>
      <c r="M22" s="56" t="s">
        <v>208</v>
      </c>
      <c r="N22" s="54" t="s">
        <v>212</v>
      </c>
      <c r="O22" s="48">
        <v>1</v>
      </c>
      <c r="P22" s="48"/>
      <c r="Q22" s="57"/>
      <c r="R22" s="57"/>
    </row>
    <row r="23" spans="2:18" s="45" customFormat="1" ht="10.5" customHeight="1" x14ac:dyDescent="0.25">
      <c r="B23" s="46">
        <f t="shared" si="0"/>
        <v>13</v>
      </c>
      <c r="C23" s="53" t="s">
        <v>207</v>
      </c>
      <c r="D23" s="54" t="s">
        <v>30</v>
      </c>
      <c r="E23" s="54">
        <v>2.012</v>
      </c>
      <c r="F23" s="54">
        <v>3267</v>
      </c>
      <c r="G23" s="54" t="s">
        <v>188</v>
      </c>
      <c r="H23" s="48">
        <v>43</v>
      </c>
      <c r="I23" s="48" t="s">
        <v>200</v>
      </c>
      <c r="J23" s="87">
        <v>16384</v>
      </c>
      <c r="K23" s="49" t="s">
        <v>6</v>
      </c>
      <c r="L23" s="55" t="s">
        <v>104</v>
      </c>
      <c r="M23" s="56" t="s">
        <v>84</v>
      </c>
      <c r="N23" s="192" t="s">
        <v>211</v>
      </c>
      <c r="O23" s="48">
        <v>1</v>
      </c>
      <c r="P23" s="48"/>
      <c r="Q23" s="57" t="s">
        <v>105</v>
      </c>
      <c r="R23" s="57" t="s">
        <v>122</v>
      </c>
    </row>
    <row r="24" spans="2:18" s="45" customFormat="1" ht="10.5" customHeight="1" x14ac:dyDescent="0.25">
      <c r="B24" s="46">
        <f t="shared" si="0"/>
        <v>14</v>
      </c>
      <c r="C24" s="53" t="s">
        <v>57</v>
      </c>
      <c r="D24" s="54" t="s">
        <v>75</v>
      </c>
      <c r="E24" s="54">
        <v>180521</v>
      </c>
      <c r="F24" s="54">
        <v>3217</v>
      </c>
      <c r="G24" s="54">
        <v>2</v>
      </c>
      <c r="H24" s="48">
        <v>43</v>
      </c>
      <c r="I24" s="48" t="s">
        <v>200</v>
      </c>
      <c r="J24" s="87">
        <v>16384</v>
      </c>
      <c r="K24" s="47" t="s">
        <v>185</v>
      </c>
      <c r="L24" s="55" t="s">
        <v>106</v>
      </c>
      <c r="M24" s="56" t="s">
        <v>85</v>
      </c>
      <c r="N24" s="54" t="s">
        <v>212</v>
      </c>
      <c r="O24" s="48">
        <v>2</v>
      </c>
      <c r="P24" s="48"/>
      <c r="Q24" s="57" t="s">
        <v>107</v>
      </c>
      <c r="R24" s="57" t="s">
        <v>123</v>
      </c>
    </row>
    <row r="25" spans="2:18" s="45" customFormat="1" ht="10.5" customHeight="1" x14ac:dyDescent="0.25">
      <c r="B25" s="46">
        <f t="shared" si="0"/>
        <v>15</v>
      </c>
      <c r="C25" s="53" t="s">
        <v>58</v>
      </c>
      <c r="D25" s="54" t="s">
        <v>14</v>
      </c>
      <c r="E25" s="59">
        <v>20180806</v>
      </c>
      <c r="F25" s="54">
        <v>3193</v>
      </c>
      <c r="G25" s="54">
        <v>3</v>
      </c>
      <c r="H25" s="48">
        <v>43</v>
      </c>
      <c r="I25" s="48" t="s">
        <v>200</v>
      </c>
      <c r="J25" s="87">
        <v>16384</v>
      </c>
      <c r="K25" s="49" t="s">
        <v>6</v>
      </c>
      <c r="L25" s="55" t="s">
        <v>108</v>
      </c>
      <c r="M25" s="56" t="s">
        <v>86</v>
      </c>
      <c r="N25" s="54" t="s">
        <v>212</v>
      </c>
      <c r="O25" s="48">
        <v>3</v>
      </c>
      <c r="P25" s="48"/>
      <c r="Q25" s="57"/>
      <c r="R25" s="57" t="s">
        <v>124</v>
      </c>
    </row>
    <row r="26" spans="2:18" s="45" customFormat="1" ht="10.5" customHeight="1" x14ac:dyDescent="0.25">
      <c r="B26" s="46">
        <f t="shared" si="0"/>
        <v>16</v>
      </c>
      <c r="C26" s="53" t="s">
        <v>205</v>
      </c>
      <c r="D26" s="54" t="s">
        <v>66</v>
      </c>
      <c r="E26" s="59">
        <v>6.03</v>
      </c>
      <c r="F26" s="54">
        <v>3491</v>
      </c>
      <c r="G26" s="54" t="s">
        <v>188</v>
      </c>
      <c r="H26" s="48">
        <v>43</v>
      </c>
      <c r="I26" s="48" t="s">
        <v>200</v>
      </c>
      <c r="J26" s="87">
        <v>16384</v>
      </c>
      <c r="K26" s="47" t="s">
        <v>185</v>
      </c>
      <c r="L26" s="54" t="s">
        <v>110</v>
      </c>
      <c r="M26" s="56" t="s">
        <v>87</v>
      </c>
      <c r="N26" s="54" t="s">
        <v>212</v>
      </c>
      <c r="O26" s="48" t="s">
        <v>188</v>
      </c>
      <c r="P26" s="48"/>
      <c r="Q26" s="57" t="s">
        <v>109</v>
      </c>
      <c r="R26" s="57" t="s">
        <v>125</v>
      </c>
    </row>
    <row r="27" spans="2:18" s="45" customFormat="1" ht="10.5" customHeight="1" x14ac:dyDescent="0.25">
      <c r="B27" s="46">
        <f t="shared" si="0"/>
        <v>17</v>
      </c>
      <c r="C27" s="53" t="s">
        <v>258</v>
      </c>
      <c r="D27" s="54" t="s">
        <v>299</v>
      </c>
      <c r="E27" s="59" t="s">
        <v>300</v>
      </c>
      <c r="F27" s="54">
        <v>3116</v>
      </c>
      <c r="G27" s="54">
        <v>4</v>
      </c>
      <c r="H27" s="48">
        <v>43</v>
      </c>
      <c r="I27" s="48" t="s">
        <v>200</v>
      </c>
      <c r="J27" s="87">
        <v>16384</v>
      </c>
      <c r="K27" s="47" t="s">
        <v>301</v>
      </c>
      <c r="L27" s="54" t="s">
        <v>540</v>
      </c>
      <c r="M27" s="126" t="s">
        <v>6</v>
      </c>
      <c r="N27" s="192" t="s">
        <v>211</v>
      </c>
      <c r="O27" s="63" t="s">
        <v>2211</v>
      </c>
      <c r="P27" s="63"/>
      <c r="Q27" s="57"/>
      <c r="R27" s="57"/>
    </row>
    <row r="28" spans="2:18" s="45" customFormat="1" ht="10.5" customHeight="1" x14ac:dyDescent="0.25">
      <c r="B28" s="46">
        <f t="shared" si="0"/>
        <v>18</v>
      </c>
      <c r="C28" s="53" t="s">
        <v>60</v>
      </c>
      <c r="D28" s="54" t="s">
        <v>43</v>
      </c>
      <c r="E28" s="54">
        <v>8.1</v>
      </c>
      <c r="F28" s="54">
        <v>3252</v>
      </c>
      <c r="G28" s="54">
        <v>1</v>
      </c>
      <c r="H28" s="48">
        <v>43</v>
      </c>
      <c r="I28" s="48" t="s">
        <v>200</v>
      </c>
      <c r="J28" s="87">
        <v>16384</v>
      </c>
      <c r="K28" s="47" t="s">
        <v>185</v>
      </c>
      <c r="L28" s="55" t="s">
        <v>111</v>
      </c>
      <c r="M28" s="56" t="s">
        <v>84</v>
      </c>
      <c r="N28" s="54" t="s">
        <v>212</v>
      </c>
      <c r="O28" s="48">
        <v>1</v>
      </c>
      <c r="P28" s="48"/>
      <c r="Q28" s="57" t="s">
        <v>112</v>
      </c>
      <c r="R28" s="57" t="s">
        <v>126</v>
      </c>
    </row>
    <row r="29" spans="2:18" s="45" customFormat="1" ht="21" customHeight="1" x14ac:dyDescent="0.25">
      <c r="B29" s="46">
        <f t="shared" si="0"/>
        <v>19</v>
      </c>
      <c r="C29" s="53" t="s">
        <v>206</v>
      </c>
      <c r="D29" s="54" t="s">
        <v>64</v>
      </c>
      <c r="E29" s="59">
        <v>12</v>
      </c>
      <c r="F29" s="54">
        <v>3466</v>
      </c>
      <c r="G29" s="54" t="s">
        <v>188</v>
      </c>
      <c r="H29" s="48">
        <v>43</v>
      </c>
      <c r="I29" s="48" t="s">
        <v>200</v>
      </c>
      <c r="J29" s="87">
        <v>16384</v>
      </c>
      <c r="K29" s="47" t="s">
        <v>185</v>
      </c>
      <c r="L29" s="55" t="s">
        <v>113</v>
      </c>
      <c r="M29" s="56" t="s">
        <v>80</v>
      </c>
      <c r="N29" s="54" t="s">
        <v>212</v>
      </c>
      <c r="O29" s="48" t="s">
        <v>188</v>
      </c>
      <c r="P29" s="48"/>
      <c r="Q29" s="57"/>
      <c r="R29" s="57" t="s">
        <v>114</v>
      </c>
    </row>
    <row r="30" spans="2:18" s="45" customFormat="1" ht="10.5" customHeight="1" x14ac:dyDescent="0.25">
      <c r="B30" s="46">
        <f t="shared" si="0"/>
        <v>20</v>
      </c>
      <c r="C30" s="53" t="s">
        <v>53</v>
      </c>
      <c r="D30" s="54" t="s">
        <v>70</v>
      </c>
      <c r="E30" s="59">
        <v>180818</v>
      </c>
      <c r="F30" s="54">
        <v>3194</v>
      </c>
      <c r="G30" s="54">
        <v>1</v>
      </c>
      <c r="H30" s="48">
        <v>43</v>
      </c>
      <c r="I30" s="48" t="s">
        <v>200</v>
      </c>
      <c r="J30" s="87">
        <v>16384</v>
      </c>
      <c r="K30" s="47" t="s">
        <v>185</v>
      </c>
      <c r="L30" s="54" t="s">
        <v>136</v>
      </c>
      <c r="M30" s="56" t="s">
        <v>80</v>
      </c>
      <c r="N30" s="54" t="s">
        <v>212</v>
      </c>
      <c r="O30" s="48">
        <v>1</v>
      </c>
      <c r="P30" s="48"/>
      <c r="Q30" s="58"/>
      <c r="R30" s="57" t="s">
        <v>127</v>
      </c>
    </row>
    <row r="31" spans="2:18" s="45" customFormat="1" ht="10.5" customHeight="1" x14ac:dyDescent="0.25">
      <c r="B31" s="46">
        <f t="shared" si="0"/>
        <v>21</v>
      </c>
      <c r="C31" s="53" t="s">
        <v>229</v>
      </c>
      <c r="D31" s="54" t="s">
        <v>302</v>
      </c>
      <c r="E31" s="59">
        <v>16.101610000000001</v>
      </c>
      <c r="F31" s="54">
        <v>3219</v>
      </c>
      <c r="G31" s="54">
        <v>4</v>
      </c>
      <c r="H31" s="49" t="s">
        <v>6</v>
      </c>
      <c r="I31" s="48" t="s">
        <v>200</v>
      </c>
      <c r="J31" s="49" t="s">
        <v>6</v>
      </c>
      <c r="K31" s="49" t="s">
        <v>6</v>
      </c>
      <c r="L31" s="54" t="s">
        <v>237</v>
      </c>
      <c r="M31" s="49" t="s">
        <v>6</v>
      </c>
      <c r="N31" s="192" t="s">
        <v>210</v>
      </c>
      <c r="O31" s="48">
        <v>3</v>
      </c>
      <c r="P31" s="48"/>
      <c r="Q31" s="58"/>
      <c r="R31" s="57"/>
    </row>
    <row r="32" spans="2:18" s="45" customFormat="1" ht="10.5" customHeight="1" x14ac:dyDescent="0.25">
      <c r="B32" s="46">
        <f t="shared" si="0"/>
        <v>22</v>
      </c>
      <c r="C32" s="53" t="s">
        <v>51</v>
      </c>
      <c r="D32" s="54" t="s">
        <v>74</v>
      </c>
      <c r="E32" s="54">
        <v>5.01</v>
      </c>
      <c r="F32" s="54">
        <v>3104</v>
      </c>
      <c r="G32" s="54">
        <v>3</v>
      </c>
      <c r="H32" s="48">
        <v>43</v>
      </c>
      <c r="I32" s="48" t="s">
        <v>200</v>
      </c>
      <c r="J32" s="87">
        <v>16384</v>
      </c>
      <c r="K32" s="47" t="s">
        <v>185</v>
      </c>
      <c r="L32" s="55" t="s">
        <v>137</v>
      </c>
      <c r="M32" s="56" t="s">
        <v>80</v>
      </c>
      <c r="N32" s="192" t="s">
        <v>211</v>
      </c>
      <c r="O32" s="48">
        <v>4</v>
      </c>
      <c r="P32" s="48"/>
      <c r="Q32" s="57" t="s">
        <v>144</v>
      </c>
      <c r="R32" s="57" t="s">
        <v>128</v>
      </c>
    </row>
    <row r="33" spans="2:18" s="45" customFormat="1" ht="10.5" customHeight="1" x14ac:dyDescent="0.25">
      <c r="B33" s="46">
        <f t="shared" si="0"/>
        <v>23</v>
      </c>
      <c r="C33" s="53" t="s">
        <v>59</v>
      </c>
      <c r="D33" s="54" t="s">
        <v>69</v>
      </c>
      <c r="E33" s="54">
        <v>2.4</v>
      </c>
      <c r="F33" s="54">
        <v>3168</v>
      </c>
      <c r="G33" s="54">
        <v>2</v>
      </c>
      <c r="H33" s="48">
        <v>16</v>
      </c>
      <c r="I33" s="48" t="s">
        <v>200</v>
      </c>
      <c r="J33" s="87">
        <v>8192</v>
      </c>
      <c r="K33" s="49" t="s">
        <v>6</v>
      </c>
      <c r="L33" s="55" t="s">
        <v>138</v>
      </c>
      <c r="M33" s="56" t="s">
        <v>80</v>
      </c>
      <c r="N33" s="54" t="s">
        <v>212</v>
      </c>
      <c r="O33" s="48">
        <v>2</v>
      </c>
      <c r="P33" s="48"/>
      <c r="Q33" s="57" t="s">
        <v>145</v>
      </c>
      <c r="R33" s="57" t="s">
        <v>129</v>
      </c>
    </row>
    <row r="34" spans="2:18" s="45" customFormat="1" ht="10.5" customHeight="1" x14ac:dyDescent="0.25">
      <c r="B34" s="46">
        <f t="shared" si="0"/>
        <v>24</v>
      </c>
      <c r="C34" s="53" t="s">
        <v>170</v>
      </c>
      <c r="D34" s="54" t="s">
        <v>181</v>
      </c>
      <c r="E34" s="54">
        <v>1.8</v>
      </c>
      <c r="F34" s="54">
        <v>3104</v>
      </c>
      <c r="G34" s="54">
        <v>3</v>
      </c>
      <c r="H34" s="48">
        <v>43</v>
      </c>
      <c r="I34" s="48" t="s">
        <v>200</v>
      </c>
      <c r="J34" s="87">
        <v>8192</v>
      </c>
      <c r="K34" s="47" t="s">
        <v>185</v>
      </c>
      <c r="L34" s="55" t="s">
        <v>192</v>
      </c>
      <c r="M34" s="56" t="s">
        <v>83</v>
      </c>
      <c r="N34" s="54" t="s">
        <v>212</v>
      </c>
      <c r="O34" s="48">
        <v>3</v>
      </c>
      <c r="P34" s="48"/>
      <c r="Q34" s="57"/>
      <c r="R34" s="57"/>
    </row>
    <row r="35" spans="2:18" s="45" customFormat="1" ht="10.5" customHeight="1" x14ac:dyDescent="0.25">
      <c r="B35" s="46">
        <f t="shared" si="0"/>
        <v>25</v>
      </c>
      <c r="C35" s="53" t="s">
        <v>228</v>
      </c>
      <c r="D35" s="54" t="s">
        <v>223</v>
      </c>
      <c r="E35" s="54">
        <v>0.25800000000000001</v>
      </c>
      <c r="F35" s="54">
        <v>3030</v>
      </c>
      <c r="G35" s="54">
        <v>4</v>
      </c>
      <c r="H35" s="48">
        <v>16</v>
      </c>
      <c r="I35" s="48" t="s">
        <v>200</v>
      </c>
      <c r="J35" s="87">
        <v>4096</v>
      </c>
      <c r="K35" s="49" t="s">
        <v>6</v>
      </c>
      <c r="L35" s="55" t="s">
        <v>233</v>
      </c>
      <c r="M35" s="56" t="s">
        <v>236</v>
      </c>
      <c r="N35" s="54" t="s">
        <v>212</v>
      </c>
      <c r="O35" s="48">
        <v>4</v>
      </c>
      <c r="P35" s="48"/>
      <c r="Q35" s="57"/>
      <c r="R35" s="57"/>
    </row>
    <row r="36" spans="2:18" s="45" customFormat="1" ht="10.5" customHeight="1" x14ac:dyDescent="0.25">
      <c r="B36" s="46">
        <f t="shared" si="0"/>
        <v>26</v>
      </c>
      <c r="C36" s="53" t="s">
        <v>169</v>
      </c>
      <c r="D36" s="54" t="s">
        <v>182</v>
      </c>
      <c r="E36" s="59" t="s">
        <v>187</v>
      </c>
      <c r="F36" s="54">
        <v>3062</v>
      </c>
      <c r="G36" s="54">
        <v>4</v>
      </c>
      <c r="H36" s="48">
        <v>16</v>
      </c>
      <c r="I36" s="48" t="s">
        <v>200</v>
      </c>
      <c r="J36" s="87">
        <v>16384</v>
      </c>
      <c r="K36" s="49" t="s">
        <v>6</v>
      </c>
      <c r="L36" s="55" t="s">
        <v>193</v>
      </c>
      <c r="M36" s="56" t="s">
        <v>209</v>
      </c>
      <c r="N36" s="54" t="s">
        <v>212</v>
      </c>
      <c r="O36" s="48">
        <v>4</v>
      </c>
      <c r="P36" s="48"/>
      <c r="Q36" s="57"/>
      <c r="R36" s="57"/>
    </row>
    <row r="37" spans="2:18" s="45" customFormat="1" ht="21" customHeight="1" x14ac:dyDescent="0.25">
      <c r="B37" s="46">
        <f t="shared" si="0"/>
        <v>27</v>
      </c>
      <c r="C37" s="53" t="s">
        <v>204</v>
      </c>
      <c r="D37" s="54" t="s">
        <v>67</v>
      </c>
      <c r="E37" s="59">
        <v>160518</v>
      </c>
      <c r="F37" s="54">
        <v>3554</v>
      </c>
      <c r="G37" s="54" t="s">
        <v>188</v>
      </c>
      <c r="H37" s="48">
        <v>43</v>
      </c>
      <c r="I37" s="48" t="s">
        <v>200</v>
      </c>
      <c r="J37" s="87">
        <v>16384</v>
      </c>
      <c r="K37" s="47" t="s">
        <v>185</v>
      </c>
      <c r="L37" s="55" t="s">
        <v>89</v>
      </c>
      <c r="M37" s="56" t="s">
        <v>167</v>
      </c>
      <c r="N37" s="54" t="s">
        <v>212</v>
      </c>
      <c r="O37" s="48" t="s">
        <v>188</v>
      </c>
      <c r="P37" s="48"/>
      <c r="Q37" s="58"/>
      <c r="R37" s="57" t="s">
        <v>130</v>
      </c>
    </row>
    <row r="38" spans="2:18" s="45" customFormat="1" ht="10.5" customHeight="1" x14ac:dyDescent="0.25">
      <c r="B38" s="46">
        <f t="shared" si="0"/>
        <v>28</v>
      </c>
      <c r="C38" s="53" t="s">
        <v>47</v>
      </c>
      <c r="D38" s="54" t="s">
        <v>71</v>
      </c>
      <c r="E38" s="54" t="s">
        <v>246</v>
      </c>
      <c r="F38" s="54">
        <v>3273</v>
      </c>
      <c r="G38" s="54">
        <v>2</v>
      </c>
      <c r="H38" s="48">
        <v>43</v>
      </c>
      <c r="I38" s="48" t="s">
        <v>200</v>
      </c>
      <c r="J38" s="87">
        <v>16384</v>
      </c>
      <c r="K38" s="47" t="s">
        <v>185</v>
      </c>
      <c r="L38" s="55" t="s">
        <v>140</v>
      </c>
      <c r="M38" s="56" t="s">
        <v>88</v>
      </c>
      <c r="N38" s="54" t="s">
        <v>212</v>
      </c>
      <c r="O38" s="48">
        <v>2</v>
      </c>
      <c r="P38" s="48"/>
      <c r="Q38" s="57" t="s">
        <v>146</v>
      </c>
      <c r="R38" s="57" t="s">
        <v>131</v>
      </c>
    </row>
    <row r="39" spans="2:18" s="45" customFormat="1" ht="10.5" customHeight="1" x14ac:dyDescent="0.25">
      <c r="B39" s="46">
        <f t="shared" si="0"/>
        <v>29</v>
      </c>
      <c r="C39" s="53" t="s">
        <v>227</v>
      </c>
      <c r="D39" s="54" t="s">
        <v>224</v>
      </c>
      <c r="E39" s="59">
        <v>7.05</v>
      </c>
      <c r="F39" s="54">
        <v>2919</v>
      </c>
      <c r="G39" s="54">
        <v>4</v>
      </c>
      <c r="H39" s="47">
        <v>43</v>
      </c>
      <c r="I39" s="47" t="s">
        <v>201</v>
      </c>
      <c r="J39" s="88">
        <v>1024</v>
      </c>
      <c r="K39" s="63" t="s">
        <v>6</v>
      </c>
      <c r="L39" s="55" t="s">
        <v>232</v>
      </c>
      <c r="M39" s="56" t="s">
        <v>235</v>
      </c>
      <c r="N39" s="192" t="s">
        <v>211</v>
      </c>
      <c r="O39" s="63" t="s">
        <v>2211</v>
      </c>
      <c r="P39" s="63"/>
      <c r="Q39" s="57"/>
      <c r="R39" s="57"/>
    </row>
    <row r="40" spans="2:18" s="45" customFormat="1" ht="10.5" customHeight="1" x14ac:dyDescent="0.25">
      <c r="B40" s="46">
        <f t="shared" si="0"/>
        <v>30</v>
      </c>
      <c r="C40" s="53" t="s">
        <v>48</v>
      </c>
      <c r="D40" s="54" t="s">
        <v>134</v>
      </c>
      <c r="E40" s="54">
        <v>2.6</v>
      </c>
      <c r="F40" s="54">
        <v>3119</v>
      </c>
      <c r="G40" s="54">
        <v>2</v>
      </c>
      <c r="H40" s="48">
        <v>43</v>
      </c>
      <c r="I40" s="48" t="s">
        <v>200</v>
      </c>
      <c r="J40" s="87">
        <v>16384</v>
      </c>
      <c r="K40" s="47" t="s">
        <v>185</v>
      </c>
      <c r="L40" s="55" t="s">
        <v>141</v>
      </c>
      <c r="M40" s="56" t="s">
        <v>83</v>
      </c>
      <c r="N40" s="192" t="s">
        <v>211</v>
      </c>
      <c r="O40" s="55">
        <v>3</v>
      </c>
      <c r="P40" s="55"/>
      <c r="Q40" s="57" t="s">
        <v>147</v>
      </c>
      <c r="R40" s="57" t="s">
        <v>132</v>
      </c>
    </row>
    <row r="41" spans="2:18" s="45" customFormat="1" ht="10.5" customHeight="1" x14ac:dyDescent="0.25">
      <c r="B41" s="46">
        <f t="shared" si="0"/>
        <v>31</v>
      </c>
      <c r="C41" s="79" t="s">
        <v>49</v>
      </c>
      <c r="D41" s="80" t="s">
        <v>73</v>
      </c>
      <c r="E41" s="80">
        <v>3.2</v>
      </c>
      <c r="F41" s="80">
        <v>2964</v>
      </c>
      <c r="G41" s="80">
        <v>4</v>
      </c>
      <c r="H41" s="81">
        <v>43</v>
      </c>
      <c r="I41" s="81" t="s">
        <v>200</v>
      </c>
      <c r="J41" s="89">
        <v>8192</v>
      </c>
      <c r="K41" s="82" t="s">
        <v>6</v>
      </c>
      <c r="L41" s="83" t="s">
        <v>142</v>
      </c>
      <c r="M41" s="84" t="s">
        <v>80</v>
      </c>
      <c r="N41" s="54" t="s">
        <v>212</v>
      </c>
      <c r="O41" s="55">
        <v>4</v>
      </c>
      <c r="P41" s="55"/>
      <c r="Q41" s="57" t="s">
        <v>143</v>
      </c>
      <c r="R41" s="85" t="s">
        <v>133</v>
      </c>
    </row>
    <row r="42" spans="2:18" s="45" customFormat="1" ht="10.5" customHeight="1" x14ac:dyDescent="0.25">
      <c r="B42" s="90">
        <f t="shared" si="0"/>
        <v>32</v>
      </c>
      <c r="C42" s="90" t="s">
        <v>226</v>
      </c>
      <c r="D42" s="90" t="s">
        <v>225</v>
      </c>
      <c r="E42" s="90" t="s">
        <v>304</v>
      </c>
      <c r="F42" s="90">
        <v>3193</v>
      </c>
      <c r="G42" s="90">
        <v>2</v>
      </c>
      <c r="H42" s="91">
        <v>43</v>
      </c>
      <c r="I42" s="91" t="s">
        <v>200</v>
      </c>
      <c r="J42" s="91">
        <v>16384</v>
      </c>
      <c r="K42" s="90" t="s">
        <v>6</v>
      </c>
      <c r="L42" s="91" t="s">
        <v>231</v>
      </c>
      <c r="M42" s="91" t="s">
        <v>234</v>
      </c>
      <c r="N42" s="191" t="s">
        <v>212</v>
      </c>
      <c r="O42" s="106">
        <v>2</v>
      </c>
      <c r="P42" s="106"/>
      <c r="Q42" s="92"/>
      <c r="R42" s="92"/>
    </row>
    <row r="43" spans="2:18" x14ac:dyDescent="0.25">
      <c r="O43" s="41"/>
    </row>
  </sheetData>
  <sortState xmlns:xlrd2="http://schemas.microsoft.com/office/spreadsheetml/2017/richdata2" ref="A11:R34">
    <sortCondition ref="D11:D34"/>
  </sortState>
  <mergeCells count="12">
    <mergeCell ref="Q9:Q10"/>
    <mergeCell ref="R9:R10"/>
    <mergeCell ref="B9:B10"/>
    <mergeCell ref="H9:H10"/>
    <mergeCell ref="E9:G9"/>
    <mergeCell ref="K9:K10"/>
    <mergeCell ref="N9:O9"/>
    <mergeCell ref="N10:O10"/>
    <mergeCell ref="M9:M10"/>
    <mergeCell ref="L9:L10"/>
    <mergeCell ref="C9:D9"/>
    <mergeCell ref="J9:J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78"/>
  <sheetViews>
    <sheetView zoomScale="124" zoomScaleNormal="124" workbookViewId="0">
      <selection activeCell="D1" sqref="D1"/>
    </sheetView>
  </sheetViews>
  <sheetFormatPr defaultRowHeight="12" x14ac:dyDescent="0.25"/>
  <cols>
    <col min="1" max="1" width="3.7109375" style="9" customWidth="1"/>
    <col min="2" max="2" width="4.7109375" style="8" customWidth="1"/>
    <col min="3" max="3" width="2.28515625" style="8" customWidth="1"/>
    <col min="4" max="4" width="14.28515625" style="32" customWidth="1"/>
    <col min="5" max="5" width="4.42578125" style="8" customWidth="1"/>
    <col min="6" max="6" width="4" style="25" customWidth="1"/>
    <col min="7" max="7" width="4.28515625" style="27" hidden="1" customWidth="1"/>
    <col min="8" max="8" width="4.42578125" style="27" hidden="1" customWidth="1"/>
    <col min="9" max="9" width="6.28515625" style="10" customWidth="1"/>
    <col min="10" max="10" width="5.42578125" style="10" customWidth="1"/>
    <col min="11" max="18" width="8.7109375" style="27" customWidth="1"/>
    <col min="19" max="19" width="3.7109375" style="27" customWidth="1"/>
    <col min="20" max="20" width="3.28515625" style="27" customWidth="1"/>
    <col min="21" max="22" width="3.28515625" style="127" customWidth="1"/>
    <col min="23" max="24" width="3.28515625" style="40" customWidth="1"/>
    <col min="25" max="27" width="3.28515625" style="10" customWidth="1"/>
    <col min="28" max="29" width="5.7109375" style="10" customWidth="1"/>
    <col min="30" max="30" width="5.7109375" style="112" customWidth="1"/>
    <col min="31" max="31" width="15.7109375" style="112" customWidth="1"/>
    <col min="32" max="32" width="5.7109375" style="10" customWidth="1"/>
    <col min="33" max="33" width="10.7109375" style="10" customWidth="1"/>
    <col min="34" max="35" width="5.7109375" style="10" customWidth="1"/>
    <col min="36" max="36" width="3.7109375" style="199" customWidth="1"/>
    <col min="37" max="37" width="23.7109375" style="11" customWidth="1"/>
    <col min="38" max="38" width="3.7109375" style="199" customWidth="1"/>
    <col min="39" max="39" width="17.7109375" style="11" customWidth="1"/>
    <col min="40" max="40" width="7.7109375" style="199" customWidth="1"/>
    <col min="41" max="41" width="4.85546875" style="199" customWidth="1"/>
    <col min="42" max="16384" width="9.140625" style="9"/>
  </cols>
  <sheetData>
    <row r="1" spans="1:35" ht="18.75" x14ac:dyDescent="0.25">
      <c r="A1" s="31" t="s">
        <v>276</v>
      </c>
      <c r="B1" s="34"/>
    </row>
    <row r="3" spans="1:35" x14ac:dyDescent="0.25">
      <c r="B3" s="108"/>
      <c r="C3" s="108"/>
      <c r="E3" s="108"/>
    </row>
    <row r="4" spans="1:35" x14ac:dyDescent="0.25">
      <c r="B4" s="108"/>
      <c r="C4" s="108"/>
      <c r="E4" s="108"/>
    </row>
    <row r="5" spans="1:35" ht="11.45" customHeight="1" x14ac:dyDescent="0.25"/>
    <row r="6" spans="1:35" ht="11.45" customHeight="1" x14ac:dyDescent="0.25">
      <c r="B6" s="107"/>
      <c r="C6" s="76"/>
      <c r="D6" s="33"/>
      <c r="E6" s="76"/>
      <c r="F6" s="30"/>
      <c r="G6" s="35"/>
      <c r="H6" s="35"/>
      <c r="I6" s="13"/>
      <c r="J6" s="13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35" x14ac:dyDescent="0.25">
      <c r="B7" s="94">
        <v>13.4</v>
      </c>
      <c r="C7" s="20" t="s">
        <v>0</v>
      </c>
      <c r="D7" s="38" t="s">
        <v>46</v>
      </c>
      <c r="E7" s="20" t="s">
        <v>63</v>
      </c>
      <c r="F7" s="21" t="s">
        <v>150</v>
      </c>
      <c r="G7" s="28" t="s">
        <v>295</v>
      </c>
      <c r="H7" s="28" t="s">
        <v>2184</v>
      </c>
      <c r="I7" s="22" t="s">
        <v>151</v>
      </c>
      <c r="J7" s="22" t="s">
        <v>221</v>
      </c>
      <c r="K7" s="28" t="s">
        <v>229</v>
      </c>
      <c r="L7" s="28" t="s">
        <v>168</v>
      </c>
      <c r="M7" s="28" t="s">
        <v>49</v>
      </c>
      <c r="N7" s="28" t="s">
        <v>228</v>
      </c>
      <c r="O7" s="28" t="s">
        <v>169</v>
      </c>
      <c r="P7" s="28" t="s">
        <v>2208</v>
      </c>
      <c r="Q7" s="28" t="s">
        <v>227</v>
      </c>
      <c r="R7" s="28" t="s">
        <v>258</v>
      </c>
      <c r="T7" s="127" t="s">
        <v>505</v>
      </c>
      <c r="V7" s="40"/>
      <c r="AH7" s="219"/>
      <c r="AI7" s="217"/>
    </row>
    <row r="8" spans="1:35" x14ac:dyDescent="0.25">
      <c r="A8" s="194" t="s">
        <v>2183</v>
      </c>
      <c r="B8" s="8" t="s">
        <v>277</v>
      </c>
      <c r="C8" s="77">
        <v>1</v>
      </c>
      <c r="D8" s="36" t="s">
        <v>259</v>
      </c>
      <c r="E8" s="77">
        <v>3219</v>
      </c>
      <c r="F8" s="23">
        <v>20</v>
      </c>
      <c r="G8" s="25">
        <f>F8*100/28</f>
        <v>71.428571428571431</v>
      </c>
      <c r="H8" s="37" t="s">
        <v>317</v>
      </c>
      <c r="I8" s="24">
        <v>251.25</v>
      </c>
      <c r="J8" s="24">
        <f>I8/4</f>
        <v>62.8125</v>
      </c>
      <c r="K8" s="103"/>
      <c r="L8" s="37" t="s">
        <v>260</v>
      </c>
      <c r="M8" s="37" t="s">
        <v>261</v>
      </c>
      <c r="N8" s="37" t="s">
        <v>248</v>
      </c>
      <c r="O8" s="37" t="s">
        <v>154</v>
      </c>
      <c r="P8" s="37" t="s">
        <v>177</v>
      </c>
      <c r="Q8" s="37" t="s">
        <v>173</v>
      </c>
      <c r="R8" s="37" t="s">
        <v>173</v>
      </c>
      <c r="S8" s="9"/>
      <c r="T8" s="127" t="s">
        <v>273</v>
      </c>
      <c r="V8" s="40"/>
      <c r="AH8" s="219"/>
      <c r="AI8" s="217"/>
    </row>
    <row r="9" spans="1:35" x14ac:dyDescent="0.25">
      <c r="A9" s="194" t="s">
        <v>2183</v>
      </c>
      <c r="B9" s="8" t="s">
        <v>277</v>
      </c>
      <c r="C9" s="108">
        <v>2</v>
      </c>
      <c r="D9" s="32" t="s">
        <v>262</v>
      </c>
      <c r="E9" s="108">
        <v>3200</v>
      </c>
      <c r="F9" s="25">
        <v>18.5</v>
      </c>
      <c r="G9" s="25">
        <f t="shared" ref="G9:G15" si="0">F9*100/28</f>
        <v>66.071428571428569</v>
      </c>
      <c r="H9" s="27" t="s">
        <v>318</v>
      </c>
      <c r="I9" s="10">
        <v>229.75</v>
      </c>
      <c r="J9" s="24">
        <f t="shared" ref="J9:J15" si="1">I9/4</f>
        <v>57.4375</v>
      </c>
      <c r="K9" s="27" t="s">
        <v>261</v>
      </c>
      <c r="L9" s="104"/>
      <c r="M9" s="27" t="s">
        <v>263</v>
      </c>
      <c r="N9" s="27" t="s">
        <v>152</v>
      </c>
      <c r="O9" s="27" t="s">
        <v>158</v>
      </c>
      <c r="P9" s="27" t="s">
        <v>154</v>
      </c>
      <c r="Q9" s="27" t="s">
        <v>264</v>
      </c>
      <c r="R9" s="27" t="s">
        <v>174</v>
      </c>
      <c r="S9" s="9"/>
      <c r="T9" s="175" t="s">
        <v>274</v>
      </c>
      <c r="V9" s="40"/>
      <c r="AH9" s="219"/>
      <c r="AI9" s="217"/>
    </row>
    <row r="10" spans="1:35" x14ac:dyDescent="0.25">
      <c r="B10" s="8" t="s">
        <v>277</v>
      </c>
      <c r="C10" s="108">
        <v>3</v>
      </c>
      <c r="D10" s="32" t="s">
        <v>265</v>
      </c>
      <c r="E10" s="108">
        <v>2964</v>
      </c>
      <c r="F10" s="25">
        <v>18</v>
      </c>
      <c r="G10" s="25">
        <f t="shared" si="0"/>
        <v>64.285714285714292</v>
      </c>
      <c r="H10" s="27" t="s">
        <v>319</v>
      </c>
      <c r="I10" s="10">
        <v>236.25</v>
      </c>
      <c r="J10" s="24">
        <f t="shared" si="1"/>
        <v>59.0625</v>
      </c>
      <c r="K10" s="27" t="s">
        <v>260</v>
      </c>
      <c r="L10" s="27" t="s">
        <v>266</v>
      </c>
      <c r="M10" s="104"/>
      <c r="N10" s="27" t="s">
        <v>238</v>
      </c>
      <c r="O10" s="27" t="s">
        <v>153</v>
      </c>
      <c r="P10" s="27" t="s">
        <v>162</v>
      </c>
      <c r="Q10" s="27" t="s">
        <v>159</v>
      </c>
      <c r="R10" s="27" t="s">
        <v>159</v>
      </c>
      <c r="S10" s="9"/>
      <c r="T10" s="127" t="s">
        <v>275</v>
      </c>
      <c r="V10" s="40"/>
      <c r="AH10" s="219"/>
      <c r="AI10" s="217"/>
    </row>
    <row r="11" spans="1:35" x14ac:dyDescent="0.25">
      <c r="A11" s="9" t="s">
        <v>34</v>
      </c>
      <c r="B11" s="121" t="s">
        <v>277</v>
      </c>
      <c r="C11" s="121">
        <v>4</v>
      </c>
      <c r="D11" s="32" t="s">
        <v>267</v>
      </c>
      <c r="E11" s="121">
        <v>3030</v>
      </c>
      <c r="F11" s="25">
        <v>12.5</v>
      </c>
      <c r="G11" s="25">
        <f t="shared" ref="G11" si="2">F11*100/28</f>
        <v>44.642857142857146</v>
      </c>
      <c r="H11" s="27" t="s">
        <v>321</v>
      </c>
      <c r="I11" s="10">
        <v>161.25</v>
      </c>
      <c r="J11" s="24">
        <f t="shared" ref="J11" si="3">I11/4</f>
        <v>40.3125</v>
      </c>
      <c r="K11" s="27" t="s">
        <v>249</v>
      </c>
      <c r="L11" s="27" t="s">
        <v>152</v>
      </c>
      <c r="M11" s="27" t="s">
        <v>239</v>
      </c>
      <c r="N11" s="104"/>
      <c r="O11" s="27" t="s">
        <v>152</v>
      </c>
      <c r="P11" s="27" t="s">
        <v>162</v>
      </c>
      <c r="Q11" s="27" t="s">
        <v>268</v>
      </c>
      <c r="R11" s="27" t="s">
        <v>153</v>
      </c>
      <c r="S11" s="9"/>
      <c r="T11" s="127"/>
      <c r="V11" s="40"/>
      <c r="AH11" s="219"/>
      <c r="AI11" s="217"/>
    </row>
    <row r="12" spans="1:35" x14ac:dyDescent="0.25">
      <c r="A12" s="9" t="s">
        <v>34</v>
      </c>
      <c r="B12" s="8" t="s">
        <v>277</v>
      </c>
      <c r="C12" s="108">
        <v>5</v>
      </c>
      <c r="D12" s="32" t="s">
        <v>172</v>
      </c>
      <c r="E12" s="108">
        <v>3062</v>
      </c>
      <c r="F12" s="25">
        <v>12.5</v>
      </c>
      <c r="G12" s="25">
        <f t="shared" si="0"/>
        <v>44.642857142857146</v>
      </c>
      <c r="H12" s="27" t="s">
        <v>320</v>
      </c>
      <c r="I12" s="10">
        <v>160.5</v>
      </c>
      <c r="J12" s="24">
        <f t="shared" si="1"/>
        <v>40.125</v>
      </c>
      <c r="K12" s="27" t="s">
        <v>160</v>
      </c>
      <c r="L12" s="27" t="s">
        <v>161</v>
      </c>
      <c r="M12" s="27" t="s">
        <v>156</v>
      </c>
      <c r="N12" s="27" t="s">
        <v>152</v>
      </c>
      <c r="O12" s="104"/>
      <c r="P12" s="27" t="s">
        <v>152</v>
      </c>
      <c r="Q12" s="27" t="s">
        <v>157</v>
      </c>
      <c r="R12" s="27" t="s">
        <v>254</v>
      </c>
      <c r="S12" s="9"/>
      <c r="T12" s="127"/>
      <c r="V12" s="40"/>
      <c r="AH12" s="219"/>
      <c r="AI12" s="217"/>
    </row>
    <row r="13" spans="1:35" x14ac:dyDescent="0.25">
      <c r="B13" s="8" t="s">
        <v>277</v>
      </c>
      <c r="C13" s="108">
        <v>6</v>
      </c>
      <c r="D13" s="32" t="s">
        <v>2210</v>
      </c>
      <c r="E13" s="108">
        <v>3072</v>
      </c>
      <c r="F13" s="25">
        <v>11</v>
      </c>
      <c r="G13" s="25">
        <f t="shared" si="0"/>
        <v>39.285714285714285</v>
      </c>
      <c r="H13" s="27" t="s">
        <v>322</v>
      </c>
      <c r="I13" s="10">
        <v>149.75</v>
      </c>
      <c r="J13" s="24">
        <f t="shared" si="1"/>
        <v>37.4375</v>
      </c>
      <c r="K13" s="27" t="s">
        <v>178</v>
      </c>
      <c r="L13" s="27" t="s">
        <v>160</v>
      </c>
      <c r="M13" s="27" t="s">
        <v>155</v>
      </c>
      <c r="N13" s="27" t="s">
        <v>155</v>
      </c>
      <c r="O13" s="27" t="s">
        <v>152</v>
      </c>
      <c r="P13" s="104"/>
      <c r="Q13" s="27" t="s">
        <v>255</v>
      </c>
      <c r="R13" s="27" t="s">
        <v>161</v>
      </c>
      <c r="S13" s="9"/>
      <c r="T13" s="127"/>
      <c r="V13" s="40"/>
      <c r="AH13" s="219"/>
      <c r="AI13" s="217"/>
    </row>
    <row r="14" spans="1:35" x14ac:dyDescent="0.25">
      <c r="A14" s="9" t="s">
        <v>34</v>
      </c>
      <c r="B14" s="8" t="s">
        <v>277</v>
      </c>
      <c r="C14" s="108">
        <v>7</v>
      </c>
      <c r="D14" s="32" t="s">
        <v>269</v>
      </c>
      <c r="E14" s="108">
        <v>2919</v>
      </c>
      <c r="F14" s="25">
        <v>10</v>
      </c>
      <c r="G14" s="25">
        <f t="shared" si="0"/>
        <v>35.714285714285715</v>
      </c>
      <c r="H14" s="27" t="s">
        <v>323</v>
      </c>
      <c r="I14" s="10">
        <v>134.25</v>
      </c>
      <c r="J14" s="24">
        <f t="shared" si="1"/>
        <v>33.5625</v>
      </c>
      <c r="K14" s="27" t="s">
        <v>175</v>
      </c>
      <c r="L14" s="27" t="s">
        <v>270</v>
      </c>
      <c r="M14" s="27" t="s">
        <v>164</v>
      </c>
      <c r="N14" s="27" t="s">
        <v>271</v>
      </c>
      <c r="O14" s="27" t="s">
        <v>163</v>
      </c>
      <c r="P14" s="27" t="s">
        <v>252</v>
      </c>
      <c r="Q14" s="104"/>
      <c r="R14" s="27" t="s">
        <v>152</v>
      </c>
      <c r="S14" s="9"/>
      <c r="T14" s="127"/>
      <c r="V14" s="40"/>
      <c r="AH14" s="219"/>
      <c r="AI14" s="217"/>
    </row>
    <row r="15" spans="1:35" x14ac:dyDescent="0.25">
      <c r="A15" s="9" t="s">
        <v>34</v>
      </c>
      <c r="B15" s="8" t="s">
        <v>277</v>
      </c>
      <c r="C15" s="75">
        <v>8</v>
      </c>
      <c r="D15" s="39" t="s">
        <v>272</v>
      </c>
      <c r="E15" s="75">
        <v>3116</v>
      </c>
      <c r="F15" s="26">
        <v>9.5</v>
      </c>
      <c r="G15" s="26">
        <f t="shared" si="0"/>
        <v>33.928571428571431</v>
      </c>
      <c r="H15" s="29" t="s">
        <v>324</v>
      </c>
      <c r="I15" s="12">
        <v>123</v>
      </c>
      <c r="J15" s="12">
        <f t="shared" si="1"/>
        <v>30.75</v>
      </c>
      <c r="K15" s="29" t="s">
        <v>175</v>
      </c>
      <c r="L15" s="29" t="s">
        <v>176</v>
      </c>
      <c r="M15" s="29" t="s">
        <v>164</v>
      </c>
      <c r="N15" s="29" t="s">
        <v>175</v>
      </c>
      <c r="O15" s="29" t="s">
        <v>253</v>
      </c>
      <c r="P15" s="29" t="s">
        <v>158</v>
      </c>
      <c r="Q15" s="29" t="s">
        <v>152</v>
      </c>
      <c r="R15" s="105"/>
      <c r="S15" s="9"/>
      <c r="T15" s="127"/>
      <c r="V15" s="40"/>
      <c r="AH15" s="219"/>
      <c r="AI15" s="217"/>
    </row>
    <row r="16" spans="1:35" x14ac:dyDescent="0.25">
      <c r="C16" s="77"/>
      <c r="D16" s="36"/>
      <c r="E16" s="77"/>
      <c r="F16" s="23">
        <f>SUM(F8:F15)</f>
        <v>112</v>
      </c>
      <c r="G16" s="37"/>
      <c r="H16" s="37"/>
      <c r="I16" s="24"/>
      <c r="J16" s="24">
        <f>SUM(J8:J15)</f>
        <v>361.5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8" spans="1:35" x14ac:dyDescent="0.25">
      <c r="C18" s="76"/>
      <c r="D18" s="33"/>
      <c r="E18" s="76"/>
      <c r="F18" s="30"/>
      <c r="G18" s="35"/>
      <c r="H18" s="35"/>
      <c r="I18" s="13"/>
      <c r="J18" s="13"/>
      <c r="K18" s="35"/>
      <c r="L18" s="35"/>
      <c r="M18" s="35"/>
      <c r="N18" s="35"/>
      <c r="O18" s="35"/>
      <c r="P18" s="35"/>
      <c r="Q18" s="35"/>
      <c r="R18" s="35"/>
      <c r="S18" s="35"/>
    </row>
    <row r="19" spans="1:35" x14ac:dyDescent="0.25">
      <c r="B19" s="111">
        <v>13.3</v>
      </c>
      <c r="C19" s="20" t="s">
        <v>0</v>
      </c>
      <c r="D19" s="38" t="s">
        <v>46</v>
      </c>
      <c r="E19" s="20" t="s">
        <v>63</v>
      </c>
      <c r="F19" s="21" t="s">
        <v>150</v>
      </c>
      <c r="G19" s="22" t="s">
        <v>295</v>
      </c>
      <c r="H19" s="28" t="s">
        <v>2184</v>
      </c>
      <c r="I19" s="28" t="s">
        <v>151</v>
      </c>
      <c r="J19" s="22" t="s">
        <v>221</v>
      </c>
      <c r="K19" s="28" t="s">
        <v>171</v>
      </c>
      <c r="L19" s="28" t="s">
        <v>50</v>
      </c>
      <c r="M19" s="28" t="s">
        <v>229</v>
      </c>
      <c r="N19" s="28" t="s">
        <v>170</v>
      </c>
      <c r="O19" s="28" t="s">
        <v>168</v>
      </c>
      <c r="P19" s="28" t="s">
        <v>51</v>
      </c>
      <c r="Q19" s="28" t="s">
        <v>58</v>
      </c>
      <c r="R19" s="28" t="s">
        <v>61</v>
      </c>
      <c r="T19" s="127" t="s">
        <v>505</v>
      </c>
      <c r="V19" s="40"/>
      <c r="X19" s="10"/>
      <c r="AG19" s="199"/>
      <c r="AH19" s="219"/>
      <c r="AI19" s="217"/>
    </row>
    <row r="20" spans="1:35" x14ac:dyDescent="0.25">
      <c r="A20" s="194" t="s">
        <v>2183</v>
      </c>
      <c r="C20" s="77">
        <v>1</v>
      </c>
      <c r="D20" s="36" t="s">
        <v>278</v>
      </c>
      <c r="E20" s="77">
        <v>3176</v>
      </c>
      <c r="F20" s="23">
        <v>22.5</v>
      </c>
      <c r="G20" s="23">
        <f>F20*100/28</f>
        <v>80.357142857142861</v>
      </c>
      <c r="H20" s="113">
        <v>236</v>
      </c>
      <c r="I20" s="24" t="s">
        <v>293</v>
      </c>
      <c r="J20" s="24">
        <f>I20/4</f>
        <v>70.375</v>
      </c>
      <c r="K20" s="103"/>
      <c r="L20" s="37" t="s">
        <v>279</v>
      </c>
      <c r="M20" s="37" t="s">
        <v>157</v>
      </c>
      <c r="N20" s="37" t="s">
        <v>158</v>
      </c>
      <c r="O20" s="37" t="s">
        <v>159</v>
      </c>
      <c r="P20" s="37" t="s">
        <v>174</v>
      </c>
      <c r="Q20" s="37" t="s">
        <v>177</v>
      </c>
      <c r="R20" s="37" t="s">
        <v>154</v>
      </c>
      <c r="T20" s="127"/>
      <c r="V20" s="40"/>
      <c r="X20" s="10"/>
      <c r="AG20" s="199"/>
      <c r="AH20" s="219"/>
      <c r="AI20" s="217"/>
    </row>
    <row r="21" spans="1:35" x14ac:dyDescent="0.25">
      <c r="A21" s="194" t="s">
        <v>2183</v>
      </c>
      <c r="B21" s="127"/>
      <c r="C21" s="127">
        <v>2</v>
      </c>
      <c r="D21" s="32" t="s">
        <v>281</v>
      </c>
      <c r="E21" s="127">
        <v>3142</v>
      </c>
      <c r="F21" s="25">
        <v>16</v>
      </c>
      <c r="G21" s="25">
        <f t="shared" ref="G21" si="4">F21*100/28</f>
        <v>57.142857142857146</v>
      </c>
      <c r="H21" s="123">
        <v>77</v>
      </c>
      <c r="I21" s="10">
        <v>196</v>
      </c>
      <c r="J21" s="10">
        <f t="shared" ref="J21" si="5">I21/4</f>
        <v>49</v>
      </c>
      <c r="K21" s="27" t="s">
        <v>282</v>
      </c>
      <c r="L21" s="104"/>
      <c r="M21" s="27" t="s">
        <v>153</v>
      </c>
      <c r="N21" s="27" t="s">
        <v>283</v>
      </c>
      <c r="O21" s="27" t="s">
        <v>254</v>
      </c>
      <c r="P21" s="27" t="s">
        <v>248</v>
      </c>
      <c r="Q21" s="27" t="s">
        <v>158</v>
      </c>
      <c r="R21" s="27" t="s">
        <v>159</v>
      </c>
      <c r="T21" s="127"/>
      <c r="V21" s="40"/>
      <c r="X21" s="10"/>
      <c r="AG21" s="199"/>
      <c r="AH21" s="219"/>
      <c r="AI21" s="217"/>
    </row>
    <row r="22" spans="1:35" x14ac:dyDescent="0.25">
      <c r="C22" s="8">
        <v>3</v>
      </c>
      <c r="D22" s="32" t="s">
        <v>536</v>
      </c>
      <c r="E22" s="8">
        <v>3219</v>
      </c>
      <c r="F22" s="25">
        <v>16</v>
      </c>
      <c r="G22" s="25">
        <f t="shared" ref="G22:G27" si="6">F22*100/28</f>
        <v>57.142857142857146</v>
      </c>
      <c r="H22" s="109">
        <v>-33</v>
      </c>
      <c r="I22" s="10">
        <v>204</v>
      </c>
      <c r="J22" s="10">
        <f t="shared" ref="J22:J27" si="7">I22/4</f>
        <v>51</v>
      </c>
      <c r="K22" s="27" t="s">
        <v>163</v>
      </c>
      <c r="L22" s="27" t="s">
        <v>156</v>
      </c>
      <c r="M22" s="104"/>
      <c r="N22" s="27" t="s">
        <v>153</v>
      </c>
      <c r="O22" s="27" t="s">
        <v>153</v>
      </c>
      <c r="P22" s="27" t="s">
        <v>280</v>
      </c>
      <c r="Q22" s="27" t="s">
        <v>158</v>
      </c>
      <c r="R22" s="27" t="s">
        <v>159</v>
      </c>
      <c r="T22" s="127"/>
      <c r="V22" s="40"/>
      <c r="X22" s="10"/>
      <c r="AG22" s="199"/>
      <c r="AH22" s="219"/>
      <c r="AI22" s="217"/>
    </row>
    <row r="23" spans="1:35" x14ac:dyDescent="0.25">
      <c r="C23" s="8">
        <v>4</v>
      </c>
      <c r="D23" s="32" t="s">
        <v>284</v>
      </c>
      <c r="E23" s="8">
        <v>3104</v>
      </c>
      <c r="F23" s="25">
        <v>15</v>
      </c>
      <c r="G23" s="25">
        <f t="shared" si="6"/>
        <v>53.571428571428569</v>
      </c>
      <c r="H23" s="109">
        <v>100</v>
      </c>
      <c r="I23" s="10">
        <v>186.75</v>
      </c>
      <c r="J23" s="10">
        <f t="shared" si="7"/>
        <v>46.6875</v>
      </c>
      <c r="K23" s="27" t="s">
        <v>161</v>
      </c>
      <c r="L23" s="27" t="s">
        <v>285</v>
      </c>
      <c r="M23" s="27" t="s">
        <v>156</v>
      </c>
      <c r="N23" s="104"/>
      <c r="O23" s="27" t="s">
        <v>286</v>
      </c>
      <c r="P23" s="27" t="s">
        <v>163</v>
      </c>
      <c r="Q23" s="27" t="s">
        <v>174</v>
      </c>
      <c r="R23" s="27" t="s">
        <v>238</v>
      </c>
      <c r="T23" s="127"/>
      <c r="V23" s="40"/>
      <c r="X23" s="10"/>
      <c r="AG23" s="199"/>
      <c r="AH23" s="219"/>
      <c r="AI23" s="217"/>
    </row>
    <row r="24" spans="1:35" x14ac:dyDescent="0.25">
      <c r="C24" s="8">
        <v>5</v>
      </c>
      <c r="D24" s="32" t="s">
        <v>262</v>
      </c>
      <c r="E24" s="8">
        <v>3200</v>
      </c>
      <c r="F24" s="25">
        <v>13.5</v>
      </c>
      <c r="G24" s="25">
        <f t="shared" si="6"/>
        <v>48.214285714285715</v>
      </c>
      <c r="H24" s="109">
        <v>-86</v>
      </c>
      <c r="I24" s="10">
        <v>169</v>
      </c>
      <c r="J24" s="10">
        <f t="shared" si="7"/>
        <v>42.25</v>
      </c>
      <c r="K24" s="27" t="s">
        <v>164</v>
      </c>
      <c r="L24" s="27" t="s">
        <v>253</v>
      </c>
      <c r="M24" s="27" t="s">
        <v>156</v>
      </c>
      <c r="N24" s="27" t="s">
        <v>287</v>
      </c>
      <c r="O24" s="104"/>
      <c r="P24" s="27" t="s">
        <v>288</v>
      </c>
      <c r="Q24" s="27" t="s">
        <v>175</v>
      </c>
      <c r="R24" s="27" t="s">
        <v>279</v>
      </c>
      <c r="T24" s="127"/>
      <c r="V24" s="40"/>
      <c r="X24" s="10"/>
      <c r="AG24" s="199"/>
      <c r="AH24" s="219"/>
      <c r="AI24" s="217"/>
    </row>
    <row r="25" spans="1:35" x14ac:dyDescent="0.25">
      <c r="A25" s="9" t="s">
        <v>34</v>
      </c>
      <c r="C25" s="8">
        <v>6</v>
      </c>
      <c r="D25" s="32" t="s">
        <v>289</v>
      </c>
      <c r="E25" s="8">
        <v>3104</v>
      </c>
      <c r="F25" s="25">
        <v>12</v>
      </c>
      <c r="G25" s="25">
        <f t="shared" si="6"/>
        <v>42.857142857142854</v>
      </c>
      <c r="H25" s="109">
        <v>4</v>
      </c>
      <c r="I25" s="10" t="s">
        <v>294</v>
      </c>
      <c r="J25" s="10">
        <f t="shared" si="7"/>
        <v>35.875</v>
      </c>
      <c r="K25" s="27" t="s">
        <v>176</v>
      </c>
      <c r="L25" s="27" t="s">
        <v>249</v>
      </c>
      <c r="M25" s="27" t="s">
        <v>290</v>
      </c>
      <c r="N25" s="27" t="s">
        <v>157</v>
      </c>
      <c r="O25" s="27" t="s">
        <v>291</v>
      </c>
      <c r="P25" s="104"/>
      <c r="Q25" s="27" t="s">
        <v>260</v>
      </c>
      <c r="R25" s="27" t="s">
        <v>287</v>
      </c>
      <c r="T25" s="127"/>
      <c r="V25" s="40"/>
      <c r="X25" s="10"/>
      <c r="AG25" s="199"/>
      <c r="AH25" s="219"/>
      <c r="AI25" s="217"/>
    </row>
    <row r="26" spans="1:35" x14ac:dyDescent="0.25">
      <c r="A26" s="9" t="s">
        <v>34</v>
      </c>
      <c r="C26" s="8">
        <v>7</v>
      </c>
      <c r="D26" s="32" t="s">
        <v>292</v>
      </c>
      <c r="E26" s="8">
        <v>3193</v>
      </c>
      <c r="F26" s="25">
        <v>12</v>
      </c>
      <c r="G26" s="25">
        <f t="shared" si="6"/>
        <v>42.857142857142854</v>
      </c>
      <c r="H26" s="109">
        <v>-124</v>
      </c>
      <c r="I26" s="10">
        <v>141.25</v>
      </c>
      <c r="J26" s="10">
        <f t="shared" si="7"/>
        <v>35.3125</v>
      </c>
      <c r="K26" s="27" t="s">
        <v>178</v>
      </c>
      <c r="L26" s="27" t="s">
        <v>161</v>
      </c>
      <c r="M26" s="27" t="s">
        <v>161</v>
      </c>
      <c r="N26" s="27" t="s">
        <v>176</v>
      </c>
      <c r="O26" s="27" t="s">
        <v>173</v>
      </c>
      <c r="P26" s="27" t="s">
        <v>261</v>
      </c>
      <c r="Q26" s="104"/>
      <c r="R26" s="27" t="s">
        <v>177</v>
      </c>
      <c r="T26" s="127"/>
      <c r="V26" s="40"/>
      <c r="X26" s="10"/>
      <c r="AG26" s="199"/>
      <c r="AH26" s="219"/>
      <c r="AI26" s="217"/>
    </row>
    <row r="27" spans="1:35" x14ac:dyDescent="0.25">
      <c r="C27" s="75">
        <v>8</v>
      </c>
      <c r="D27" s="39" t="s">
        <v>10</v>
      </c>
      <c r="E27" s="75">
        <v>3072</v>
      </c>
      <c r="F27" s="26">
        <v>5</v>
      </c>
      <c r="G27" s="26">
        <f t="shared" si="6"/>
        <v>17.857142857142858</v>
      </c>
      <c r="H27" s="110">
        <v>-175</v>
      </c>
      <c r="I27" s="12">
        <v>75.5</v>
      </c>
      <c r="J27" s="12">
        <f t="shared" si="7"/>
        <v>18.875</v>
      </c>
      <c r="K27" s="29" t="s">
        <v>160</v>
      </c>
      <c r="L27" s="29" t="s">
        <v>164</v>
      </c>
      <c r="M27" s="29" t="s">
        <v>164</v>
      </c>
      <c r="N27" s="29" t="s">
        <v>239</v>
      </c>
      <c r="O27" s="29" t="s">
        <v>282</v>
      </c>
      <c r="P27" s="29" t="s">
        <v>286</v>
      </c>
      <c r="Q27" s="29" t="s">
        <v>178</v>
      </c>
      <c r="R27" s="105"/>
      <c r="T27" s="127"/>
      <c r="V27" s="40"/>
      <c r="X27" s="10"/>
      <c r="AG27" s="199"/>
      <c r="AH27" s="219"/>
      <c r="AI27" s="217"/>
    </row>
    <row r="28" spans="1:35" x14ac:dyDescent="0.25">
      <c r="F28" s="23">
        <f>SUM(F20:F27)</f>
        <v>112</v>
      </c>
      <c r="G28" s="37"/>
      <c r="H28" s="37"/>
      <c r="I28" s="24"/>
      <c r="J28" s="24">
        <f>SUM(J20:J27)</f>
        <v>349.375</v>
      </c>
    </row>
    <row r="30" spans="1:35" x14ac:dyDescent="0.25">
      <c r="C30" s="76"/>
      <c r="D30" s="33"/>
      <c r="E30" s="76"/>
      <c r="F30" s="30"/>
      <c r="G30" s="35"/>
      <c r="H30" s="35"/>
      <c r="I30" s="13"/>
      <c r="J30" s="13"/>
      <c r="K30" s="35"/>
      <c r="L30" s="35"/>
      <c r="M30" s="35"/>
      <c r="N30" s="35"/>
      <c r="O30" s="35"/>
      <c r="P30" s="35"/>
      <c r="Q30" s="35"/>
      <c r="R30" s="35"/>
      <c r="S30" s="35"/>
    </row>
    <row r="31" spans="1:35" x14ac:dyDescent="0.25">
      <c r="B31" s="114">
        <v>13.2</v>
      </c>
      <c r="C31" s="20" t="s">
        <v>0</v>
      </c>
      <c r="D31" s="38" t="s">
        <v>46</v>
      </c>
      <c r="E31" s="20" t="s">
        <v>63</v>
      </c>
      <c r="F31" s="21" t="s">
        <v>150</v>
      </c>
      <c r="G31" s="28" t="s">
        <v>295</v>
      </c>
      <c r="H31" s="28" t="s">
        <v>2184</v>
      </c>
      <c r="I31" s="22" t="s">
        <v>151</v>
      </c>
      <c r="J31" s="22" t="s">
        <v>221</v>
      </c>
      <c r="K31" s="28" t="s">
        <v>171</v>
      </c>
      <c r="L31" s="28" t="s">
        <v>219</v>
      </c>
      <c r="M31" s="28" t="s">
        <v>226</v>
      </c>
      <c r="N31" s="28" t="s">
        <v>47</v>
      </c>
      <c r="O31" s="28" t="s">
        <v>57</v>
      </c>
      <c r="P31" s="28" t="s">
        <v>59</v>
      </c>
      <c r="Q31" s="28" t="s">
        <v>50</v>
      </c>
      <c r="R31" s="28" t="s">
        <v>48</v>
      </c>
      <c r="S31" s="11"/>
      <c r="T31" s="127" t="s">
        <v>505</v>
      </c>
      <c r="U31" s="40"/>
      <c r="V31" s="10"/>
      <c r="W31" s="10"/>
      <c r="X31" s="10"/>
      <c r="AF31" s="199"/>
      <c r="AG31" s="199"/>
      <c r="AH31" s="219"/>
      <c r="AI31" s="217"/>
    </row>
    <row r="32" spans="1:35" x14ac:dyDescent="0.25">
      <c r="A32" s="194" t="s">
        <v>2183</v>
      </c>
      <c r="C32" s="77">
        <v>1</v>
      </c>
      <c r="D32" s="36" t="s">
        <v>305</v>
      </c>
      <c r="E32" s="77">
        <v>3379</v>
      </c>
      <c r="F32" s="23">
        <v>19.5</v>
      </c>
      <c r="G32" s="23">
        <v>69.599999999999994</v>
      </c>
      <c r="H32" s="113">
        <v>-23</v>
      </c>
      <c r="I32" s="24">
        <v>257</v>
      </c>
      <c r="J32" s="24">
        <f>I32/4</f>
        <v>64.25</v>
      </c>
      <c r="K32" s="103"/>
      <c r="L32" s="37" t="s">
        <v>153</v>
      </c>
      <c r="M32" s="37" t="s">
        <v>173</v>
      </c>
      <c r="N32" s="37" t="s">
        <v>248</v>
      </c>
      <c r="O32" s="37" t="s">
        <v>173</v>
      </c>
      <c r="P32" s="37" t="s">
        <v>153</v>
      </c>
      <c r="Q32" s="37" t="s">
        <v>153</v>
      </c>
      <c r="R32" s="37" t="s">
        <v>159</v>
      </c>
      <c r="S32" s="11"/>
      <c r="T32" s="127" t="s">
        <v>502</v>
      </c>
      <c r="U32" s="40"/>
      <c r="V32" s="10"/>
      <c r="W32" s="10"/>
      <c r="X32" s="10"/>
      <c r="AF32" s="199"/>
      <c r="AG32" s="199"/>
      <c r="AH32" s="219"/>
      <c r="AI32" s="217"/>
    </row>
    <row r="33" spans="1:41" x14ac:dyDescent="0.25">
      <c r="A33" s="194" t="s">
        <v>2183</v>
      </c>
      <c r="C33" s="122">
        <v>2</v>
      </c>
      <c r="D33" s="32" t="s">
        <v>306</v>
      </c>
      <c r="E33" s="122">
        <v>3242</v>
      </c>
      <c r="F33" s="25">
        <v>18</v>
      </c>
      <c r="G33" s="25">
        <v>64.3</v>
      </c>
      <c r="H33" s="123">
        <v>111</v>
      </c>
      <c r="I33" s="10">
        <v>229</v>
      </c>
      <c r="J33" s="10">
        <f t="shared" ref="J33:J39" si="8">I33/4</f>
        <v>57.25</v>
      </c>
      <c r="K33" s="27" t="s">
        <v>156</v>
      </c>
      <c r="L33" s="104"/>
      <c r="M33" s="27" t="s">
        <v>162</v>
      </c>
      <c r="N33" s="27" t="s">
        <v>155</v>
      </c>
      <c r="O33" s="27" t="s">
        <v>307</v>
      </c>
      <c r="P33" s="27" t="s">
        <v>308</v>
      </c>
      <c r="Q33" s="27" t="s">
        <v>248</v>
      </c>
      <c r="R33" s="27" t="s">
        <v>154</v>
      </c>
      <c r="S33" s="11"/>
      <c r="T33" s="175" t="s">
        <v>503</v>
      </c>
      <c r="U33" s="40"/>
      <c r="V33" s="10"/>
      <c r="W33" s="10"/>
      <c r="X33" s="10"/>
      <c r="AF33" s="199"/>
      <c r="AG33" s="199"/>
      <c r="AH33" s="219"/>
      <c r="AI33" s="217"/>
    </row>
    <row r="34" spans="1:41" x14ac:dyDescent="0.25">
      <c r="C34" s="122">
        <v>3</v>
      </c>
      <c r="D34" s="32" t="s">
        <v>309</v>
      </c>
      <c r="E34" s="122">
        <v>3193</v>
      </c>
      <c r="F34" s="25">
        <v>15</v>
      </c>
      <c r="G34" s="25">
        <v>53.6</v>
      </c>
      <c r="H34" s="123">
        <v>84</v>
      </c>
      <c r="I34" s="10">
        <v>199.25</v>
      </c>
      <c r="J34" s="10">
        <f t="shared" si="8"/>
        <v>49.8125</v>
      </c>
      <c r="K34" s="27" t="s">
        <v>175</v>
      </c>
      <c r="L34" s="27" t="s">
        <v>155</v>
      </c>
      <c r="M34" s="104"/>
      <c r="N34" s="27" t="s">
        <v>162</v>
      </c>
      <c r="O34" s="27" t="s">
        <v>152</v>
      </c>
      <c r="P34" s="27" t="s">
        <v>162</v>
      </c>
      <c r="Q34" s="27" t="s">
        <v>238</v>
      </c>
      <c r="R34" s="27" t="s">
        <v>307</v>
      </c>
      <c r="S34" s="11"/>
      <c r="T34" s="127" t="s">
        <v>504</v>
      </c>
      <c r="U34" s="40"/>
      <c r="V34" s="10"/>
      <c r="W34" s="10"/>
      <c r="X34" s="10"/>
      <c r="AF34" s="199"/>
      <c r="AG34" s="199"/>
      <c r="AH34" s="219"/>
      <c r="AI34" s="217"/>
    </row>
    <row r="35" spans="1:41" x14ac:dyDescent="0.25">
      <c r="A35" s="9" t="s">
        <v>34</v>
      </c>
      <c r="C35" s="122">
        <v>4</v>
      </c>
      <c r="D35" s="32" t="s">
        <v>310</v>
      </c>
      <c r="E35" s="122">
        <v>3273</v>
      </c>
      <c r="F35" s="25">
        <v>13.5</v>
      </c>
      <c r="G35" s="25">
        <v>48.2</v>
      </c>
      <c r="H35" s="123">
        <v>-76</v>
      </c>
      <c r="I35" s="10">
        <v>181.5</v>
      </c>
      <c r="J35" s="10">
        <f t="shared" si="8"/>
        <v>45.375</v>
      </c>
      <c r="K35" s="27" t="s">
        <v>249</v>
      </c>
      <c r="L35" s="27" t="s">
        <v>162</v>
      </c>
      <c r="M35" s="27" t="s">
        <v>155</v>
      </c>
      <c r="N35" s="104"/>
      <c r="O35" s="27" t="s">
        <v>152</v>
      </c>
      <c r="P35" s="27" t="s">
        <v>311</v>
      </c>
      <c r="Q35" s="27" t="s">
        <v>152</v>
      </c>
      <c r="R35" s="27" t="s">
        <v>280</v>
      </c>
      <c r="S35" s="11"/>
      <c r="T35" s="127"/>
      <c r="U35" s="40"/>
      <c r="V35" s="10"/>
      <c r="W35" s="10"/>
      <c r="X35" s="10"/>
      <c r="AF35" s="199"/>
      <c r="AG35" s="199"/>
      <c r="AH35" s="219"/>
      <c r="AI35" s="217"/>
    </row>
    <row r="36" spans="1:41" x14ac:dyDescent="0.25">
      <c r="C36" s="122">
        <v>5</v>
      </c>
      <c r="D36" s="32" t="s">
        <v>312</v>
      </c>
      <c r="E36" s="122">
        <v>3217</v>
      </c>
      <c r="F36" s="25">
        <v>12</v>
      </c>
      <c r="G36" s="25">
        <v>42.9</v>
      </c>
      <c r="H36" s="123">
        <v>-45</v>
      </c>
      <c r="I36" s="10">
        <v>162.5</v>
      </c>
      <c r="J36" s="10">
        <f t="shared" si="8"/>
        <v>40.625</v>
      </c>
      <c r="K36" s="27" t="s">
        <v>175</v>
      </c>
      <c r="L36" s="27" t="s">
        <v>313</v>
      </c>
      <c r="M36" s="27" t="s">
        <v>152</v>
      </c>
      <c r="N36" s="27" t="s">
        <v>152</v>
      </c>
      <c r="O36" s="104"/>
      <c r="P36" s="27" t="s">
        <v>155</v>
      </c>
      <c r="Q36" s="27" t="s">
        <v>163</v>
      </c>
      <c r="R36" s="27" t="s">
        <v>152</v>
      </c>
      <c r="S36" s="11"/>
      <c r="T36" s="127"/>
      <c r="U36" s="40"/>
      <c r="V36" s="10"/>
      <c r="W36" s="10"/>
      <c r="X36" s="10"/>
      <c r="AF36" s="199"/>
      <c r="AG36" s="199"/>
      <c r="AH36" s="219"/>
      <c r="AI36" s="217"/>
    </row>
    <row r="37" spans="1:41" x14ac:dyDescent="0.25">
      <c r="C37" s="122">
        <v>6</v>
      </c>
      <c r="D37" s="32" t="s">
        <v>5</v>
      </c>
      <c r="E37" s="122">
        <v>3168</v>
      </c>
      <c r="F37" s="25">
        <v>11.5</v>
      </c>
      <c r="G37" s="25">
        <v>41.1</v>
      </c>
      <c r="H37" s="123">
        <v>7</v>
      </c>
      <c r="I37" s="10">
        <v>163.75</v>
      </c>
      <c r="J37" s="10">
        <f t="shared" si="8"/>
        <v>40.9375</v>
      </c>
      <c r="K37" s="27" t="s">
        <v>156</v>
      </c>
      <c r="L37" s="27" t="s">
        <v>314</v>
      </c>
      <c r="M37" s="27" t="s">
        <v>155</v>
      </c>
      <c r="N37" s="27" t="s">
        <v>315</v>
      </c>
      <c r="O37" s="27" t="s">
        <v>162</v>
      </c>
      <c r="P37" s="104"/>
      <c r="Q37" s="27" t="s">
        <v>315</v>
      </c>
      <c r="R37" s="27" t="s">
        <v>313</v>
      </c>
      <c r="S37" s="11"/>
      <c r="T37" s="127"/>
      <c r="U37" s="40"/>
      <c r="V37" s="10"/>
      <c r="W37" s="10"/>
      <c r="X37" s="10"/>
      <c r="AF37" s="199"/>
      <c r="AG37" s="199"/>
      <c r="AH37" s="219"/>
      <c r="AI37" s="217"/>
    </row>
    <row r="38" spans="1:41" x14ac:dyDescent="0.25">
      <c r="C38" s="122">
        <v>7</v>
      </c>
      <c r="D38" s="32" t="s">
        <v>281</v>
      </c>
      <c r="E38" s="122">
        <v>3255</v>
      </c>
      <c r="F38" s="25">
        <v>11.5</v>
      </c>
      <c r="G38" s="25">
        <v>41.1</v>
      </c>
      <c r="H38" s="123">
        <v>-115</v>
      </c>
      <c r="I38" s="10">
        <v>156.75</v>
      </c>
      <c r="J38" s="10">
        <f t="shared" si="8"/>
        <v>39.1875</v>
      </c>
      <c r="K38" s="27" t="s">
        <v>156</v>
      </c>
      <c r="L38" s="27" t="s">
        <v>249</v>
      </c>
      <c r="M38" s="27" t="s">
        <v>239</v>
      </c>
      <c r="N38" s="27" t="s">
        <v>152</v>
      </c>
      <c r="O38" s="27" t="s">
        <v>157</v>
      </c>
      <c r="P38" s="27" t="s">
        <v>311</v>
      </c>
      <c r="Q38" s="104"/>
      <c r="R38" s="27" t="s">
        <v>152</v>
      </c>
      <c r="S38" s="11"/>
      <c r="T38" s="127"/>
      <c r="U38" s="40"/>
      <c r="V38" s="10"/>
      <c r="W38" s="10"/>
      <c r="X38" s="10"/>
      <c r="AF38" s="199"/>
      <c r="AG38" s="199"/>
      <c r="AH38" s="219"/>
      <c r="AI38" s="217"/>
    </row>
    <row r="39" spans="1:41" x14ac:dyDescent="0.25">
      <c r="A39" s="9" t="s">
        <v>34</v>
      </c>
      <c r="C39" s="75">
        <v>8</v>
      </c>
      <c r="D39" s="39" t="s">
        <v>316</v>
      </c>
      <c r="E39" s="75">
        <v>3119</v>
      </c>
      <c r="F39" s="26">
        <v>11</v>
      </c>
      <c r="G39" s="26">
        <v>39.299999999999997</v>
      </c>
      <c r="H39" s="124">
        <v>57</v>
      </c>
      <c r="I39" s="12">
        <v>145.25</v>
      </c>
      <c r="J39" s="12">
        <f t="shared" si="8"/>
        <v>36.3125</v>
      </c>
      <c r="K39" s="29" t="s">
        <v>164</v>
      </c>
      <c r="L39" s="29" t="s">
        <v>160</v>
      </c>
      <c r="M39" s="29" t="s">
        <v>313</v>
      </c>
      <c r="N39" s="29" t="s">
        <v>290</v>
      </c>
      <c r="O39" s="29" t="s">
        <v>152</v>
      </c>
      <c r="P39" s="29" t="s">
        <v>307</v>
      </c>
      <c r="Q39" s="29" t="s">
        <v>152</v>
      </c>
      <c r="R39" s="105"/>
      <c r="S39" s="11"/>
      <c r="T39" s="127"/>
      <c r="U39" s="40"/>
      <c r="V39" s="10"/>
      <c r="W39" s="10"/>
      <c r="X39" s="10"/>
      <c r="AF39" s="199"/>
      <c r="AG39" s="199"/>
      <c r="AH39" s="219"/>
      <c r="AI39" s="217"/>
    </row>
    <row r="40" spans="1:41" x14ac:dyDescent="0.25">
      <c r="C40" s="77"/>
      <c r="D40" s="36"/>
      <c r="E40" s="77"/>
      <c r="F40" s="23">
        <f>SUM(F32:F39)</f>
        <v>112</v>
      </c>
      <c r="G40" s="37"/>
      <c r="H40" s="37"/>
      <c r="I40" s="24"/>
      <c r="J40" s="24">
        <f>SUM(J32:J39)</f>
        <v>373.75</v>
      </c>
      <c r="K40" s="37"/>
      <c r="L40" s="37"/>
      <c r="M40" s="37"/>
      <c r="N40" s="37"/>
      <c r="O40" s="37"/>
      <c r="P40" s="37"/>
      <c r="Q40" s="37"/>
      <c r="R40" s="37"/>
      <c r="S40" s="37"/>
    </row>
    <row r="41" spans="1:41" x14ac:dyDescent="0.25">
      <c r="C41" s="76"/>
      <c r="D41" s="33"/>
      <c r="E41" s="76"/>
      <c r="F41" s="30"/>
      <c r="G41" s="35"/>
      <c r="H41" s="35"/>
      <c r="I41" s="13"/>
      <c r="J41" s="13"/>
      <c r="K41" s="35"/>
      <c r="L41" s="35"/>
      <c r="M41" s="35"/>
      <c r="N41" s="35"/>
      <c r="O41" s="35"/>
      <c r="P41" s="35"/>
      <c r="Q41" s="35"/>
      <c r="R41" s="35"/>
      <c r="S41" s="35"/>
    </row>
    <row r="42" spans="1:41" s="130" customFormat="1" ht="12" customHeight="1" x14ac:dyDescent="0.25">
      <c r="B42" s="128">
        <v>13.1</v>
      </c>
      <c r="C42" s="20" t="s">
        <v>0</v>
      </c>
      <c r="D42" s="135" t="s">
        <v>46</v>
      </c>
      <c r="E42" s="20" t="s">
        <v>63</v>
      </c>
      <c r="F42" s="21" t="s">
        <v>150</v>
      </c>
      <c r="G42" s="21" t="s">
        <v>295</v>
      </c>
      <c r="H42" s="28" t="s">
        <v>2184</v>
      </c>
      <c r="I42" s="28" t="s">
        <v>151</v>
      </c>
      <c r="J42" s="22" t="s">
        <v>221</v>
      </c>
      <c r="K42" s="28" t="s">
        <v>171</v>
      </c>
      <c r="L42" s="28" t="s">
        <v>586</v>
      </c>
      <c r="M42" s="28" t="s">
        <v>55</v>
      </c>
      <c r="N42" s="28" t="s">
        <v>52</v>
      </c>
      <c r="O42" s="28" t="s">
        <v>60</v>
      </c>
      <c r="P42" s="28" t="s">
        <v>53</v>
      </c>
      <c r="Q42" s="28" t="s">
        <v>61</v>
      </c>
      <c r="R42" s="28" t="s">
        <v>56</v>
      </c>
      <c r="S42" s="131"/>
      <c r="T42" s="128"/>
      <c r="U42" s="132"/>
      <c r="V42" s="132"/>
      <c r="W42" s="188"/>
      <c r="X42" s="188"/>
      <c r="Y42" s="188"/>
      <c r="Z42" s="188"/>
      <c r="AA42" s="188"/>
      <c r="AB42" s="188"/>
      <c r="AC42" s="188"/>
      <c r="AD42" s="133"/>
      <c r="AE42" s="133"/>
      <c r="AF42" s="196"/>
      <c r="AG42" s="196"/>
      <c r="AH42" s="196"/>
      <c r="AI42" s="196"/>
      <c r="AJ42" s="196"/>
      <c r="AK42" s="131"/>
      <c r="AL42" s="196"/>
      <c r="AM42" s="131"/>
      <c r="AN42" s="196"/>
      <c r="AO42" s="196"/>
    </row>
    <row r="43" spans="1:41" ht="12" customHeight="1" x14ac:dyDescent="0.25">
      <c r="A43" s="194" t="s">
        <v>2183</v>
      </c>
      <c r="C43" s="77">
        <v>1</v>
      </c>
      <c r="D43" s="134" t="s">
        <v>305</v>
      </c>
      <c r="E43" s="77">
        <v>3341</v>
      </c>
      <c r="F43" s="23">
        <v>19.5</v>
      </c>
      <c r="G43" s="23">
        <v>69.599999999999994</v>
      </c>
      <c r="H43" s="113">
        <v>99</v>
      </c>
      <c r="I43" s="24">
        <v>251.75</v>
      </c>
      <c r="J43" s="24">
        <f>I43/4</f>
        <v>62.9375</v>
      </c>
      <c r="K43" s="103"/>
      <c r="L43" s="37" t="s">
        <v>261</v>
      </c>
      <c r="M43" s="37" t="s">
        <v>153</v>
      </c>
      <c r="N43" s="37" t="s">
        <v>279</v>
      </c>
      <c r="O43" s="37" t="s">
        <v>587</v>
      </c>
      <c r="P43" s="37" t="s">
        <v>308</v>
      </c>
      <c r="Q43" s="37" t="s">
        <v>152</v>
      </c>
      <c r="R43" s="37" t="s">
        <v>177</v>
      </c>
      <c r="S43" s="11"/>
      <c r="T43" s="127"/>
      <c r="U43" s="40"/>
      <c r="V43" s="40"/>
      <c r="W43" s="10"/>
      <c r="X43" s="10"/>
      <c r="AF43" s="199"/>
      <c r="AG43" s="199"/>
      <c r="AH43" s="219"/>
      <c r="AI43" s="217"/>
    </row>
    <row r="44" spans="1:41" ht="12" customHeight="1" x14ac:dyDescent="0.25">
      <c r="A44" s="194" t="s">
        <v>2183</v>
      </c>
      <c r="C44" s="127">
        <v>2</v>
      </c>
      <c r="D44" s="129" t="s">
        <v>588</v>
      </c>
      <c r="E44" s="127">
        <v>3340</v>
      </c>
      <c r="F44" s="25">
        <v>18.5</v>
      </c>
      <c r="G44" s="25">
        <v>66.099999999999994</v>
      </c>
      <c r="H44" s="123">
        <v>69</v>
      </c>
      <c r="I44" s="10">
        <v>242</v>
      </c>
      <c r="J44" s="10">
        <f t="shared" ref="J44:J50" si="9">I44/4</f>
        <v>60.5</v>
      </c>
      <c r="K44" s="27" t="s">
        <v>260</v>
      </c>
      <c r="L44" s="104"/>
      <c r="M44" s="27" t="s">
        <v>158</v>
      </c>
      <c r="N44" s="27" t="s">
        <v>589</v>
      </c>
      <c r="O44" s="27" t="s">
        <v>154</v>
      </c>
      <c r="P44" s="27" t="s">
        <v>315</v>
      </c>
      <c r="Q44" s="27" t="s">
        <v>307</v>
      </c>
      <c r="R44" s="27" t="s">
        <v>308</v>
      </c>
      <c r="S44" s="11"/>
      <c r="T44" s="127"/>
      <c r="U44" s="40"/>
      <c r="V44" s="40"/>
      <c r="W44" s="10"/>
      <c r="X44" s="10"/>
      <c r="AF44" s="199"/>
      <c r="AG44" s="199"/>
      <c r="AH44" s="219"/>
      <c r="AI44" s="217"/>
    </row>
    <row r="45" spans="1:41" ht="12" customHeight="1" x14ac:dyDescent="0.25">
      <c r="C45" s="127">
        <v>3</v>
      </c>
      <c r="D45" s="129" t="s">
        <v>590</v>
      </c>
      <c r="E45" s="127">
        <v>3284</v>
      </c>
      <c r="F45" s="25">
        <v>14</v>
      </c>
      <c r="G45" s="25">
        <v>50</v>
      </c>
      <c r="H45" s="123">
        <v>5</v>
      </c>
      <c r="I45" s="10">
        <v>188.5</v>
      </c>
      <c r="J45" s="10">
        <f t="shared" si="9"/>
        <v>47.125</v>
      </c>
      <c r="K45" s="27" t="s">
        <v>156</v>
      </c>
      <c r="L45" s="27" t="s">
        <v>161</v>
      </c>
      <c r="M45" s="104"/>
      <c r="N45" s="27" t="s">
        <v>283</v>
      </c>
      <c r="O45" s="27" t="s">
        <v>152</v>
      </c>
      <c r="P45" s="27" t="s">
        <v>157</v>
      </c>
      <c r="Q45" s="27" t="s">
        <v>152</v>
      </c>
      <c r="R45" s="27" t="s">
        <v>158</v>
      </c>
      <c r="S45" s="11"/>
      <c r="T45" s="127"/>
      <c r="U45" s="40"/>
      <c r="V45" s="40"/>
      <c r="W45" s="10"/>
      <c r="X45" s="10"/>
      <c r="AF45" s="199"/>
      <c r="AG45" s="199"/>
      <c r="AH45" s="219"/>
      <c r="AI45" s="217"/>
    </row>
    <row r="46" spans="1:41" ht="12" customHeight="1" x14ac:dyDescent="0.25">
      <c r="C46" s="127">
        <v>4</v>
      </c>
      <c r="D46" s="129" t="s">
        <v>591</v>
      </c>
      <c r="E46" s="127">
        <v>3294</v>
      </c>
      <c r="F46" s="25">
        <v>12.5</v>
      </c>
      <c r="G46" s="25">
        <v>44.6</v>
      </c>
      <c r="H46" s="123">
        <v>-57</v>
      </c>
      <c r="I46" s="10">
        <v>167.75</v>
      </c>
      <c r="J46" s="10">
        <f t="shared" si="9"/>
        <v>41.9375</v>
      </c>
      <c r="K46" s="27" t="s">
        <v>282</v>
      </c>
      <c r="L46" s="27" t="s">
        <v>592</v>
      </c>
      <c r="M46" s="27" t="s">
        <v>285</v>
      </c>
      <c r="N46" s="104"/>
      <c r="O46" s="27" t="s">
        <v>157</v>
      </c>
      <c r="P46" s="27" t="s">
        <v>152</v>
      </c>
      <c r="Q46" s="27" t="s">
        <v>248</v>
      </c>
      <c r="R46" s="27" t="s">
        <v>249</v>
      </c>
      <c r="S46" s="11"/>
      <c r="T46" s="127"/>
      <c r="U46" s="40"/>
      <c r="V46" s="40"/>
      <c r="W46" s="10"/>
      <c r="X46" s="10"/>
      <c r="AF46" s="199"/>
      <c r="AG46" s="199"/>
      <c r="AH46" s="219"/>
      <c r="AI46" s="217"/>
    </row>
    <row r="47" spans="1:41" ht="12" customHeight="1" x14ac:dyDescent="0.25">
      <c r="C47" s="127">
        <v>5</v>
      </c>
      <c r="D47" s="129" t="s">
        <v>593</v>
      </c>
      <c r="E47" s="127">
        <v>3274</v>
      </c>
      <c r="F47" s="25">
        <v>12.5</v>
      </c>
      <c r="G47" s="25">
        <v>44.6</v>
      </c>
      <c r="H47" s="123">
        <v>-28</v>
      </c>
      <c r="I47" s="10">
        <v>162.5</v>
      </c>
      <c r="J47" s="10">
        <f t="shared" si="9"/>
        <v>40.625</v>
      </c>
      <c r="K47" s="27" t="s">
        <v>594</v>
      </c>
      <c r="L47" s="27" t="s">
        <v>160</v>
      </c>
      <c r="M47" s="27" t="s">
        <v>152</v>
      </c>
      <c r="N47" s="27" t="s">
        <v>163</v>
      </c>
      <c r="O47" s="104"/>
      <c r="P47" s="27" t="s">
        <v>153</v>
      </c>
      <c r="Q47" s="27" t="s">
        <v>152</v>
      </c>
      <c r="R47" s="27" t="s">
        <v>248</v>
      </c>
      <c r="S47" s="11"/>
      <c r="T47" s="127"/>
      <c r="U47" s="40"/>
      <c r="V47" s="40"/>
      <c r="W47" s="10"/>
      <c r="X47" s="10"/>
      <c r="AF47" s="199"/>
      <c r="AG47" s="199"/>
      <c r="AH47" s="219"/>
      <c r="AI47" s="217"/>
    </row>
    <row r="48" spans="1:41" ht="12" customHeight="1" x14ac:dyDescent="0.25">
      <c r="A48" s="9" t="s">
        <v>34</v>
      </c>
      <c r="C48" s="127">
        <v>6</v>
      </c>
      <c r="D48" s="129" t="s">
        <v>595</v>
      </c>
      <c r="E48" s="127">
        <v>3194</v>
      </c>
      <c r="F48" s="25">
        <v>12</v>
      </c>
      <c r="G48" s="25">
        <v>42.9</v>
      </c>
      <c r="H48" s="123">
        <v>69</v>
      </c>
      <c r="I48" s="10">
        <v>167.25</v>
      </c>
      <c r="J48" s="10">
        <f t="shared" si="9"/>
        <v>41.8125</v>
      </c>
      <c r="K48" s="27" t="s">
        <v>314</v>
      </c>
      <c r="L48" s="27" t="s">
        <v>311</v>
      </c>
      <c r="M48" s="27" t="s">
        <v>163</v>
      </c>
      <c r="N48" s="27" t="s">
        <v>152</v>
      </c>
      <c r="O48" s="27" t="s">
        <v>156</v>
      </c>
      <c r="P48" s="104"/>
      <c r="Q48" s="27" t="s">
        <v>152</v>
      </c>
      <c r="R48" s="27" t="s">
        <v>291</v>
      </c>
      <c r="S48" s="11"/>
      <c r="T48" s="127"/>
      <c r="U48" s="40"/>
      <c r="V48" s="40"/>
      <c r="W48" s="10"/>
      <c r="X48" s="10"/>
      <c r="AF48" s="199"/>
      <c r="AG48" s="199"/>
      <c r="AH48" s="219"/>
      <c r="AI48" s="217"/>
    </row>
    <row r="49" spans="2:41" ht="12" customHeight="1" x14ac:dyDescent="0.25">
      <c r="C49" s="127">
        <v>7</v>
      </c>
      <c r="D49" s="129" t="s">
        <v>596</v>
      </c>
      <c r="E49" s="127">
        <v>3273</v>
      </c>
      <c r="F49" s="25">
        <v>12</v>
      </c>
      <c r="G49" s="25">
        <v>42.9</v>
      </c>
      <c r="H49" s="123">
        <v>-43</v>
      </c>
      <c r="I49" s="10">
        <v>169</v>
      </c>
      <c r="J49" s="10">
        <f t="shared" si="9"/>
        <v>42.25</v>
      </c>
      <c r="K49" s="27" t="s">
        <v>152</v>
      </c>
      <c r="L49" s="27" t="s">
        <v>313</v>
      </c>
      <c r="M49" s="27" t="s">
        <v>152</v>
      </c>
      <c r="N49" s="27" t="s">
        <v>249</v>
      </c>
      <c r="O49" s="27" t="s">
        <v>152</v>
      </c>
      <c r="P49" s="27" t="s">
        <v>152</v>
      </c>
      <c r="Q49" s="104"/>
      <c r="R49" s="27" t="s">
        <v>315</v>
      </c>
      <c r="S49" s="11"/>
      <c r="T49" s="127"/>
      <c r="U49" s="40"/>
      <c r="V49" s="40"/>
      <c r="W49" s="10"/>
      <c r="X49" s="10"/>
      <c r="AF49" s="199"/>
      <c r="AG49" s="199"/>
      <c r="AH49" s="219"/>
      <c r="AI49" s="217"/>
    </row>
    <row r="50" spans="2:41" ht="12" customHeight="1" x14ac:dyDescent="0.25">
      <c r="C50" s="75">
        <v>8</v>
      </c>
      <c r="D50" s="136" t="s">
        <v>306</v>
      </c>
      <c r="E50" s="75">
        <v>3300</v>
      </c>
      <c r="F50" s="26">
        <v>11</v>
      </c>
      <c r="G50" s="26">
        <v>39.299999999999997</v>
      </c>
      <c r="H50" s="124">
        <v>-114</v>
      </c>
      <c r="I50" s="12">
        <v>147.25</v>
      </c>
      <c r="J50" s="12">
        <f t="shared" si="9"/>
        <v>36.8125</v>
      </c>
      <c r="K50" s="29" t="s">
        <v>178</v>
      </c>
      <c r="L50" s="29" t="s">
        <v>314</v>
      </c>
      <c r="M50" s="29" t="s">
        <v>161</v>
      </c>
      <c r="N50" s="29" t="s">
        <v>248</v>
      </c>
      <c r="O50" s="29" t="s">
        <v>249</v>
      </c>
      <c r="P50" s="29" t="s">
        <v>288</v>
      </c>
      <c r="Q50" s="29" t="s">
        <v>311</v>
      </c>
      <c r="R50" s="105"/>
      <c r="S50" s="11"/>
      <c r="T50" s="127"/>
      <c r="U50" s="40"/>
      <c r="V50" s="40"/>
      <c r="W50" s="10"/>
      <c r="X50" s="10"/>
      <c r="AF50" s="199"/>
      <c r="AG50" s="199"/>
      <c r="AH50" s="219"/>
      <c r="AI50" s="217"/>
    </row>
    <row r="51" spans="2:41" x14ac:dyDescent="0.25">
      <c r="C51" s="77"/>
      <c r="D51" s="36"/>
      <c r="E51" s="77"/>
      <c r="F51" s="23">
        <f>SUM(F43:F50)</f>
        <v>112</v>
      </c>
      <c r="G51" s="37"/>
      <c r="H51" s="37"/>
      <c r="I51" s="24"/>
      <c r="J51" s="24">
        <f>SUM(J43:J50)</f>
        <v>374</v>
      </c>
      <c r="K51" s="37"/>
      <c r="L51" s="37"/>
      <c r="M51" s="37"/>
      <c r="N51" s="37"/>
      <c r="O51" s="37"/>
      <c r="P51" s="37"/>
      <c r="Q51" s="37"/>
      <c r="R51" s="37"/>
      <c r="S51" s="37"/>
    </row>
    <row r="52" spans="2:41" x14ac:dyDescent="0.25">
      <c r="C52" s="76"/>
      <c r="D52" s="33"/>
      <c r="E52" s="76"/>
      <c r="F52" s="30"/>
      <c r="G52" s="35"/>
      <c r="H52" s="35"/>
      <c r="I52" s="13"/>
      <c r="J52" s="13"/>
      <c r="K52" s="35"/>
      <c r="L52" s="35"/>
      <c r="M52" s="35"/>
      <c r="N52" s="35"/>
      <c r="O52" s="35"/>
      <c r="P52" s="35"/>
      <c r="Q52" s="35"/>
      <c r="R52" s="35"/>
      <c r="S52" s="35"/>
    </row>
    <row r="53" spans="2:41" s="130" customFormat="1" x14ac:dyDescent="0.25">
      <c r="B53" s="128" t="s">
        <v>1007</v>
      </c>
      <c r="C53" s="176" t="s">
        <v>0</v>
      </c>
      <c r="D53" s="135" t="s">
        <v>46</v>
      </c>
      <c r="E53" s="176" t="s">
        <v>63</v>
      </c>
      <c r="F53" s="21" t="s">
        <v>150</v>
      </c>
      <c r="G53" s="21" t="s">
        <v>295</v>
      </c>
      <c r="H53" s="28" t="s">
        <v>2184</v>
      </c>
      <c r="I53" s="22" t="s">
        <v>151</v>
      </c>
      <c r="J53" s="22" t="s">
        <v>221</v>
      </c>
      <c r="K53" s="28" t="s">
        <v>204</v>
      </c>
      <c r="L53" s="28" t="s">
        <v>206</v>
      </c>
      <c r="M53" s="28" t="s">
        <v>205</v>
      </c>
      <c r="N53" s="28" t="s">
        <v>55</v>
      </c>
      <c r="O53" s="28" t="s">
        <v>171</v>
      </c>
      <c r="P53" s="28" t="s">
        <v>54</v>
      </c>
      <c r="Q53" s="28" t="s">
        <v>207</v>
      </c>
      <c r="R53" s="28" t="s">
        <v>56</v>
      </c>
      <c r="S53" s="128"/>
      <c r="T53" s="27"/>
      <c r="U53" s="132"/>
      <c r="V53" s="132"/>
      <c r="W53" s="188"/>
      <c r="X53" s="188"/>
      <c r="Y53" s="188"/>
      <c r="Z53" s="188"/>
      <c r="AA53" s="188"/>
      <c r="AB53" s="188"/>
      <c r="AC53" s="188"/>
      <c r="AD53" s="133"/>
      <c r="AE53" s="133"/>
      <c r="AF53" s="196"/>
      <c r="AG53" s="196"/>
      <c r="AH53" s="196"/>
      <c r="AI53" s="196"/>
      <c r="AJ53" s="196"/>
      <c r="AK53" s="131"/>
      <c r="AL53" s="196"/>
      <c r="AM53" s="131"/>
      <c r="AN53" s="196"/>
      <c r="AO53" s="196"/>
    </row>
    <row r="54" spans="2:41" x14ac:dyDescent="0.25">
      <c r="B54" s="127"/>
      <c r="C54" s="77">
        <v>1</v>
      </c>
      <c r="D54" s="134" t="s">
        <v>1074</v>
      </c>
      <c r="E54" s="77">
        <v>3519</v>
      </c>
      <c r="F54" s="23">
        <v>39</v>
      </c>
      <c r="G54" s="23">
        <v>69.599999999999994</v>
      </c>
      <c r="H54" s="113">
        <v>45</v>
      </c>
      <c r="I54" s="24">
        <v>1002</v>
      </c>
      <c r="J54" s="24">
        <f>I54/16</f>
        <v>62.625</v>
      </c>
      <c r="K54" s="103"/>
      <c r="L54" s="37" t="s">
        <v>2122</v>
      </c>
      <c r="M54" s="37" t="s">
        <v>2123</v>
      </c>
      <c r="N54" s="37" t="s">
        <v>2124</v>
      </c>
      <c r="O54" s="37" t="s">
        <v>2125</v>
      </c>
      <c r="P54" s="37" t="s">
        <v>2126</v>
      </c>
      <c r="Q54" s="37" t="s">
        <v>2127</v>
      </c>
      <c r="R54" s="37" t="s">
        <v>2128</v>
      </c>
      <c r="S54" s="127"/>
      <c r="U54" s="40"/>
      <c r="V54" s="40"/>
      <c r="W54" s="10"/>
      <c r="X54" s="10"/>
      <c r="AF54" s="199"/>
      <c r="AG54" s="199"/>
      <c r="AH54" s="219"/>
      <c r="AI54" s="217"/>
    </row>
    <row r="55" spans="2:41" x14ac:dyDescent="0.25">
      <c r="B55" s="127"/>
      <c r="C55" s="127">
        <v>2</v>
      </c>
      <c r="D55" s="129" t="s">
        <v>1075</v>
      </c>
      <c r="E55" s="127">
        <v>3475</v>
      </c>
      <c r="F55" s="25">
        <v>36</v>
      </c>
      <c r="G55" s="25">
        <v>64.3</v>
      </c>
      <c r="H55" s="123">
        <v>66</v>
      </c>
      <c r="I55" s="10">
        <v>923</v>
      </c>
      <c r="J55" s="10">
        <f t="shared" ref="J55:J61" si="10">I55/16</f>
        <v>57.6875</v>
      </c>
      <c r="K55" s="27" t="s">
        <v>2129</v>
      </c>
      <c r="L55" s="104"/>
      <c r="M55" s="27" t="s">
        <v>2130</v>
      </c>
      <c r="N55" s="27" t="s">
        <v>2131</v>
      </c>
      <c r="O55" s="27" t="s">
        <v>2132</v>
      </c>
      <c r="P55" s="27" t="s">
        <v>2124</v>
      </c>
      <c r="Q55" s="27" t="s">
        <v>2133</v>
      </c>
      <c r="R55" s="27" t="s">
        <v>2134</v>
      </c>
      <c r="S55" s="127"/>
      <c r="U55" s="40"/>
      <c r="V55" s="40"/>
      <c r="W55" s="10"/>
      <c r="X55" s="10"/>
      <c r="AF55" s="199"/>
      <c r="AG55" s="199"/>
      <c r="AH55" s="219"/>
      <c r="AI55" s="217"/>
    </row>
    <row r="56" spans="2:41" x14ac:dyDescent="0.25">
      <c r="B56" s="127"/>
      <c r="C56" s="127">
        <v>3</v>
      </c>
      <c r="D56" s="129" t="s">
        <v>1066</v>
      </c>
      <c r="E56" s="127">
        <v>3491</v>
      </c>
      <c r="F56" s="25">
        <v>33</v>
      </c>
      <c r="G56" s="25">
        <v>58.9</v>
      </c>
      <c r="H56" s="123">
        <v>-73</v>
      </c>
      <c r="I56" s="10">
        <v>873.25</v>
      </c>
      <c r="J56" s="10">
        <f t="shared" si="10"/>
        <v>54.578125</v>
      </c>
      <c r="K56" s="27" t="s">
        <v>2135</v>
      </c>
      <c r="L56" s="27" t="s">
        <v>2136</v>
      </c>
      <c r="M56" s="104"/>
      <c r="N56" s="27" t="s">
        <v>2137</v>
      </c>
      <c r="O56" s="27" t="s">
        <v>2138</v>
      </c>
      <c r="P56" s="27" t="s">
        <v>2139</v>
      </c>
      <c r="Q56" s="27" t="s">
        <v>2140</v>
      </c>
      <c r="R56" s="27" t="s">
        <v>2141</v>
      </c>
      <c r="S56" s="127"/>
      <c r="U56" s="40"/>
      <c r="V56" s="40"/>
      <c r="W56" s="10"/>
      <c r="X56" s="10"/>
      <c r="AF56" s="199"/>
      <c r="AG56" s="199"/>
      <c r="AH56" s="219"/>
      <c r="AI56" s="217"/>
    </row>
    <row r="57" spans="2:41" x14ac:dyDescent="0.25">
      <c r="B57" s="127"/>
      <c r="C57" s="127">
        <v>4</v>
      </c>
      <c r="D57" s="129" t="s">
        <v>1058</v>
      </c>
      <c r="E57" s="127">
        <v>3393</v>
      </c>
      <c r="F57" s="25">
        <v>27</v>
      </c>
      <c r="G57" s="25">
        <v>48.2</v>
      </c>
      <c r="H57" s="123">
        <v>8</v>
      </c>
      <c r="I57" s="10">
        <v>720.75</v>
      </c>
      <c r="J57" s="10">
        <f t="shared" si="10"/>
        <v>45.046875</v>
      </c>
      <c r="K57" s="27" t="s">
        <v>2142</v>
      </c>
      <c r="L57" s="27" t="s">
        <v>2143</v>
      </c>
      <c r="M57" s="27" t="s">
        <v>2144</v>
      </c>
      <c r="N57" s="104"/>
      <c r="O57" s="27" t="s">
        <v>2145</v>
      </c>
      <c r="P57" s="27" t="s">
        <v>2138</v>
      </c>
      <c r="Q57" s="27" t="s">
        <v>2146</v>
      </c>
      <c r="R57" s="27" t="s">
        <v>2147</v>
      </c>
      <c r="S57" s="127"/>
      <c r="U57" s="40"/>
      <c r="V57" s="40"/>
      <c r="W57" s="10"/>
      <c r="X57" s="10"/>
      <c r="AF57" s="199"/>
      <c r="AG57" s="199"/>
      <c r="AH57" s="219"/>
      <c r="AI57" s="217"/>
    </row>
    <row r="58" spans="2:41" x14ac:dyDescent="0.25">
      <c r="B58" s="127"/>
      <c r="C58" s="127">
        <v>5</v>
      </c>
      <c r="D58" s="129" t="s">
        <v>1057</v>
      </c>
      <c r="E58" s="127">
        <v>3350</v>
      </c>
      <c r="F58" s="25">
        <v>24</v>
      </c>
      <c r="G58" s="25">
        <v>42.9</v>
      </c>
      <c r="H58" s="123">
        <v>33</v>
      </c>
      <c r="I58" s="10">
        <v>650.5</v>
      </c>
      <c r="J58" s="10">
        <f t="shared" si="10"/>
        <v>40.65625</v>
      </c>
      <c r="K58" s="27" t="s">
        <v>2148</v>
      </c>
      <c r="L58" s="27" t="s">
        <v>2149</v>
      </c>
      <c r="M58" s="27" t="s">
        <v>2138</v>
      </c>
      <c r="N58" s="27" t="s">
        <v>2150</v>
      </c>
      <c r="O58" s="104"/>
      <c r="P58" s="27" t="s">
        <v>2151</v>
      </c>
      <c r="Q58" s="27" t="s">
        <v>2135</v>
      </c>
      <c r="R58" s="27" t="s">
        <v>2152</v>
      </c>
      <c r="S58" s="127"/>
      <c r="U58" s="40"/>
      <c r="V58" s="40"/>
      <c r="W58" s="10"/>
      <c r="X58" s="10"/>
      <c r="AF58" s="199"/>
      <c r="AG58" s="199"/>
      <c r="AH58" s="219"/>
      <c r="AI58" s="217"/>
    </row>
    <row r="59" spans="2:41" x14ac:dyDescent="0.25">
      <c r="B59" s="127"/>
      <c r="C59" s="127">
        <v>6</v>
      </c>
      <c r="D59" s="129" t="s">
        <v>1049</v>
      </c>
      <c r="E59" s="127">
        <v>3339</v>
      </c>
      <c r="F59" s="25">
        <v>22.5</v>
      </c>
      <c r="G59" s="25">
        <v>40.200000000000003</v>
      </c>
      <c r="H59" s="123">
        <v>15</v>
      </c>
      <c r="I59" s="10">
        <v>602</v>
      </c>
      <c r="J59" s="10">
        <f t="shared" si="10"/>
        <v>37.625</v>
      </c>
      <c r="K59" s="27" t="s">
        <v>2153</v>
      </c>
      <c r="L59" s="27" t="s">
        <v>2142</v>
      </c>
      <c r="M59" s="27" t="s">
        <v>2154</v>
      </c>
      <c r="N59" s="27" t="s">
        <v>2138</v>
      </c>
      <c r="O59" s="27" t="s">
        <v>2155</v>
      </c>
      <c r="P59" s="104"/>
      <c r="Q59" s="27" t="s">
        <v>2138</v>
      </c>
      <c r="R59" s="27" t="s">
        <v>2123</v>
      </c>
      <c r="S59" s="127"/>
      <c r="U59" s="40"/>
      <c r="V59" s="40"/>
      <c r="W59" s="10"/>
      <c r="X59" s="10"/>
      <c r="AF59" s="199"/>
      <c r="AG59" s="199"/>
      <c r="AH59" s="219"/>
      <c r="AI59" s="217"/>
    </row>
    <row r="60" spans="2:41" x14ac:dyDescent="0.25">
      <c r="B60" s="127"/>
      <c r="C60" s="127">
        <v>7</v>
      </c>
      <c r="D60" s="129" t="s">
        <v>1050</v>
      </c>
      <c r="E60" s="127">
        <v>3340</v>
      </c>
      <c r="F60" s="25">
        <v>21.5</v>
      </c>
      <c r="G60" s="25">
        <v>38.4</v>
      </c>
      <c r="H60" s="123">
        <v>-20</v>
      </c>
      <c r="I60" s="10">
        <v>579</v>
      </c>
      <c r="J60" s="10">
        <f t="shared" si="10"/>
        <v>36.1875</v>
      </c>
      <c r="K60" s="27" t="s">
        <v>2156</v>
      </c>
      <c r="L60" s="27" t="s">
        <v>2157</v>
      </c>
      <c r="M60" s="27" t="s">
        <v>2158</v>
      </c>
      <c r="N60" s="27" t="s">
        <v>2159</v>
      </c>
      <c r="O60" s="27" t="s">
        <v>2123</v>
      </c>
      <c r="P60" s="27" t="s">
        <v>2138</v>
      </c>
      <c r="Q60" s="104"/>
      <c r="R60" s="27" t="s">
        <v>2160</v>
      </c>
      <c r="S60" s="127"/>
      <c r="T60" s="127"/>
      <c r="U60" s="40"/>
      <c r="V60" s="40"/>
      <c r="W60" s="10"/>
      <c r="X60" s="10"/>
      <c r="AF60" s="199"/>
      <c r="AG60" s="199"/>
      <c r="AH60" s="219"/>
      <c r="AI60" s="217"/>
    </row>
    <row r="61" spans="2:41" x14ac:dyDescent="0.25">
      <c r="B61" s="127"/>
      <c r="C61" s="75">
        <v>8</v>
      </c>
      <c r="D61" s="136" t="s">
        <v>588</v>
      </c>
      <c r="E61" s="75">
        <v>3354</v>
      </c>
      <c r="F61" s="26">
        <v>21</v>
      </c>
      <c r="G61" s="26">
        <v>37.5</v>
      </c>
      <c r="H61" s="124">
        <v>-74</v>
      </c>
      <c r="I61" s="12">
        <v>573</v>
      </c>
      <c r="J61" s="12">
        <f t="shared" si="10"/>
        <v>35.8125</v>
      </c>
      <c r="K61" s="29" t="s">
        <v>2161</v>
      </c>
      <c r="L61" s="29" t="s">
        <v>2162</v>
      </c>
      <c r="M61" s="29" t="s">
        <v>2163</v>
      </c>
      <c r="N61" s="29" t="s">
        <v>2164</v>
      </c>
      <c r="O61" s="29" t="s">
        <v>2165</v>
      </c>
      <c r="P61" s="29" t="s">
        <v>2135</v>
      </c>
      <c r="Q61" s="29" t="s">
        <v>2166</v>
      </c>
      <c r="R61" s="105"/>
      <c r="S61" s="127"/>
      <c r="T61" s="127"/>
      <c r="U61" s="40"/>
      <c r="V61" s="40"/>
      <c r="W61" s="10"/>
      <c r="X61" s="10"/>
      <c r="AA61" s="245"/>
      <c r="AF61" s="199"/>
      <c r="AG61" s="199"/>
      <c r="AH61" s="219"/>
      <c r="AI61" s="217"/>
    </row>
    <row r="62" spans="2:41" x14ac:dyDescent="0.25">
      <c r="B62" s="127"/>
      <c r="C62" s="77"/>
      <c r="D62" s="36"/>
      <c r="E62" s="77"/>
      <c r="F62" s="23"/>
      <c r="G62" s="37"/>
      <c r="H62" s="37"/>
      <c r="I62" s="24"/>
      <c r="J62" s="24"/>
      <c r="K62" s="37"/>
      <c r="L62" s="37"/>
      <c r="M62" s="37"/>
      <c r="N62" s="37"/>
      <c r="O62" s="37"/>
      <c r="P62" s="37"/>
      <c r="Q62" s="37"/>
      <c r="R62" s="37"/>
      <c r="S62" s="37"/>
    </row>
    <row r="63" spans="2:41" x14ac:dyDescent="0.25">
      <c r="B63" s="127"/>
      <c r="C63" s="76"/>
      <c r="D63" s="33"/>
      <c r="E63" s="76"/>
      <c r="F63" s="30"/>
      <c r="G63" s="35"/>
      <c r="H63" s="35"/>
      <c r="I63" s="13"/>
      <c r="J63" s="13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76"/>
      <c r="V63" s="76"/>
      <c r="W63" s="189"/>
      <c r="X63" s="189"/>
      <c r="Y63" s="13"/>
      <c r="Z63" s="13"/>
      <c r="AA63" s="13"/>
      <c r="AB63" s="13"/>
      <c r="AC63" s="13"/>
    </row>
    <row r="64" spans="2:41" s="130" customFormat="1" x14ac:dyDescent="0.25">
      <c r="B64" s="128"/>
      <c r="C64" s="176" t="s">
        <v>0</v>
      </c>
      <c r="D64" s="135" t="s">
        <v>46</v>
      </c>
      <c r="E64" s="176" t="s">
        <v>63</v>
      </c>
      <c r="F64" s="21" t="s">
        <v>150</v>
      </c>
      <c r="G64" s="21" t="s">
        <v>295</v>
      </c>
      <c r="H64" s="28" t="s">
        <v>2184</v>
      </c>
      <c r="I64" s="22" t="s">
        <v>151</v>
      </c>
      <c r="J64" s="22" t="s">
        <v>221</v>
      </c>
      <c r="K64" s="28" t="s">
        <v>204</v>
      </c>
      <c r="L64" s="28" t="s">
        <v>206</v>
      </c>
      <c r="M64" s="28" t="s">
        <v>205</v>
      </c>
      <c r="N64" s="28" t="s">
        <v>55</v>
      </c>
      <c r="O64" s="28" t="s">
        <v>171</v>
      </c>
      <c r="P64" s="28" t="s">
        <v>54</v>
      </c>
      <c r="Q64" s="28" t="s">
        <v>207</v>
      </c>
      <c r="R64" s="28" t="s">
        <v>56</v>
      </c>
      <c r="S64" s="190" t="s">
        <v>2174</v>
      </c>
      <c r="T64" s="178">
        <v>1</v>
      </c>
      <c r="U64" s="28">
        <v>2</v>
      </c>
      <c r="V64" s="28" t="s">
        <v>1838</v>
      </c>
      <c r="W64" s="28" t="s">
        <v>1835</v>
      </c>
      <c r="X64" s="28" t="s">
        <v>1837</v>
      </c>
      <c r="Y64" s="28" t="s">
        <v>2167</v>
      </c>
      <c r="Z64" s="28" t="s">
        <v>1840</v>
      </c>
      <c r="AA64" s="28" t="s">
        <v>189</v>
      </c>
      <c r="AB64" s="244"/>
      <c r="AC64" s="244"/>
      <c r="AD64" s="133"/>
      <c r="AE64" s="133"/>
      <c r="AF64" s="196"/>
      <c r="AG64" s="196"/>
      <c r="AH64" s="196"/>
      <c r="AI64" s="196"/>
      <c r="AJ64" s="196"/>
      <c r="AK64" s="131"/>
      <c r="AL64" s="196"/>
      <c r="AM64" s="131"/>
      <c r="AN64" s="196"/>
      <c r="AO64" s="196"/>
    </row>
    <row r="65" spans="2:40" x14ac:dyDescent="0.25">
      <c r="B65" s="127"/>
      <c r="C65" s="77">
        <v>1</v>
      </c>
      <c r="D65" s="134" t="s">
        <v>1074</v>
      </c>
      <c r="E65" s="77">
        <v>3519</v>
      </c>
      <c r="F65" s="23">
        <v>39</v>
      </c>
      <c r="G65" s="23">
        <v>69.599999999999994</v>
      </c>
      <c r="H65" s="113">
        <v>45</v>
      </c>
      <c r="I65" s="24">
        <v>1002</v>
      </c>
      <c r="J65" s="24">
        <f>I65/16</f>
        <v>62.625</v>
      </c>
      <c r="K65" s="103"/>
      <c r="L65" s="37" t="s">
        <v>1833</v>
      </c>
      <c r="M65" s="37" t="s">
        <v>1833</v>
      </c>
      <c r="N65" s="37" t="s">
        <v>1837</v>
      </c>
      <c r="O65" s="37" t="s">
        <v>2167</v>
      </c>
      <c r="P65" s="37" t="s">
        <v>1840</v>
      </c>
      <c r="Q65" s="37" t="s">
        <v>2167</v>
      </c>
      <c r="R65" s="37" t="s">
        <v>2167</v>
      </c>
      <c r="S65" s="37"/>
      <c r="T65" s="243">
        <v>5</v>
      </c>
      <c r="U65" s="243">
        <v>5</v>
      </c>
      <c r="V65" s="243">
        <v>6</v>
      </c>
      <c r="W65" s="243">
        <v>5</v>
      </c>
      <c r="X65" s="243" t="s">
        <v>1833</v>
      </c>
      <c r="Y65" s="243">
        <v>4</v>
      </c>
      <c r="Z65" s="243" t="s">
        <v>1834</v>
      </c>
      <c r="AA65" s="243">
        <v>4</v>
      </c>
      <c r="AB65" s="244"/>
      <c r="AC65" s="244"/>
      <c r="AD65" s="133"/>
      <c r="AE65" s="133"/>
      <c r="AF65" s="196"/>
      <c r="AG65" s="196"/>
      <c r="AH65" s="219"/>
      <c r="AI65" s="217"/>
    </row>
    <row r="66" spans="2:40" x14ac:dyDescent="0.25">
      <c r="B66" s="127"/>
      <c r="C66" s="127">
        <v>2</v>
      </c>
      <c r="D66" s="129" t="s">
        <v>1075</v>
      </c>
      <c r="E66" s="127">
        <v>3475</v>
      </c>
      <c r="F66" s="25">
        <v>36</v>
      </c>
      <c r="G66" s="25">
        <v>64.3</v>
      </c>
      <c r="H66" s="123">
        <v>66</v>
      </c>
      <c r="I66" s="10">
        <v>923</v>
      </c>
      <c r="J66" s="10">
        <f t="shared" ref="J66:J72" si="11">I66/16</f>
        <v>57.6875</v>
      </c>
      <c r="K66" s="27" t="s">
        <v>1832</v>
      </c>
      <c r="L66" s="104"/>
      <c r="M66" s="27" t="s">
        <v>1832</v>
      </c>
      <c r="N66" s="27" t="s">
        <v>1834</v>
      </c>
      <c r="O66" s="27" t="s">
        <v>2167</v>
      </c>
      <c r="P66" s="27" t="s">
        <v>1837</v>
      </c>
      <c r="Q66" s="27" t="s">
        <v>1840</v>
      </c>
      <c r="R66" s="27" t="s">
        <v>1834</v>
      </c>
      <c r="S66" s="127"/>
      <c r="T66" s="123">
        <v>4</v>
      </c>
      <c r="U66" s="123">
        <v>4</v>
      </c>
      <c r="V66" s="123">
        <v>4</v>
      </c>
      <c r="W66" s="123">
        <v>4</v>
      </c>
      <c r="X66" s="123" t="s">
        <v>1833</v>
      </c>
      <c r="Y66" s="123" t="s">
        <v>1834</v>
      </c>
      <c r="Z66" s="123">
        <v>5</v>
      </c>
      <c r="AA66" s="123">
        <v>5</v>
      </c>
      <c r="AB66" s="244"/>
      <c r="AC66" s="244"/>
      <c r="AD66" s="133"/>
      <c r="AE66" s="133"/>
      <c r="AF66" s="196"/>
      <c r="AG66" s="196"/>
      <c r="AH66" s="219"/>
      <c r="AI66" s="217"/>
    </row>
    <row r="67" spans="2:40" x14ac:dyDescent="0.25">
      <c r="B67" s="127"/>
      <c r="C67" s="127">
        <v>3</v>
      </c>
      <c r="D67" s="129" t="s">
        <v>1066</v>
      </c>
      <c r="E67" s="127">
        <v>3491</v>
      </c>
      <c r="F67" s="25">
        <v>33</v>
      </c>
      <c r="G67" s="25">
        <v>58.9</v>
      </c>
      <c r="H67" s="123">
        <v>-73</v>
      </c>
      <c r="I67" s="10">
        <v>873.25</v>
      </c>
      <c r="J67" s="10">
        <f t="shared" si="11"/>
        <v>54.578125</v>
      </c>
      <c r="K67" s="27" t="s">
        <v>1832</v>
      </c>
      <c r="L67" s="27" t="s">
        <v>1833</v>
      </c>
      <c r="M67" s="104"/>
      <c r="N67" s="27" t="s">
        <v>1833</v>
      </c>
      <c r="O67" s="27" t="s">
        <v>1835</v>
      </c>
      <c r="P67" s="27" t="s">
        <v>1834</v>
      </c>
      <c r="Q67" s="27" t="s">
        <v>1837</v>
      </c>
      <c r="R67" s="27" t="s">
        <v>2167</v>
      </c>
      <c r="S67" s="127"/>
      <c r="T67" s="123" t="s">
        <v>1832</v>
      </c>
      <c r="U67" s="123" t="s">
        <v>1834</v>
      </c>
      <c r="V67" s="123" t="s">
        <v>1832</v>
      </c>
      <c r="W67" s="123">
        <v>5</v>
      </c>
      <c r="X67" s="123">
        <v>4</v>
      </c>
      <c r="Y67" s="123">
        <v>4</v>
      </c>
      <c r="Z67" s="123" t="s">
        <v>1832</v>
      </c>
      <c r="AA67" s="123">
        <v>4</v>
      </c>
      <c r="AB67" s="244"/>
      <c r="AC67" s="244"/>
      <c r="AD67" s="133"/>
      <c r="AE67" s="133"/>
      <c r="AF67" s="196"/>
      <c r="AG67" s="196"/>
      <c r="AH67" s="219"/>
      <c r="AI67" s="217"/>
    </row>
    <row r="68" spans="2:40" x14ac:dyDescent="0.25">
      <c r="B68" s="127"/>
      <c r="C68" s="127">
        <v>4</v>
      </c>
      <c r="D68" s="129" t="s">
        <v>1058</v>
      </c>
      <c r="E68" s="127">
        <v>3393</v>
      </c>
      <c r="F68" s="25">
        <v>27</v>
      </c>
      <c r="G68" s="25">
        <v>48.2</v>
      </c>
      <c r="H68" s="123">
        <v>8</v>
      </c>
      <c r="I68" s="10">
        <v>720.75</v>
      </c>
      <c r="J68" s="10">
        <f t="shared" si="11"/>
        <v>45.046875</v>
      </c>
      <c r="K68" s="27" t="s">
        <v>1838</v>
      </c>
      <c r="L68" s="27" t="s">
        <v>2168</v>
      </c>
      <c r="M68" s="27" t="s">
        <v>1832</v>
      </c>
      <c r="N68" s="104"/>
      <c r="O68" s="27" t="s">
        <v>1835</v>
      </c>
      <c r="P68" s="27" t="s">
        <v>1835</v>
      </c>
      <c r="Q68" s="27" t="s">
        <v>1833</v>
      </c>
      <c r="R68" s="27" t="s">
        <v>1834</v>
      </c>
      <c r="S68" s="127"/>
      <c r="T68" s="123">
        <v>3</v>
      </c>
      <c r="U68" s="123">
        <v>4</v>
      </c>
      <c r="V68" s="123" t="s">
        <v>1832</v>
      </c>
      <c r="W68" s="123" t="s">
        <v>1832</v>
      </c>
      <c r="X68" s="123">
        <v>2</v>
      </c>
      <c r="Y68" s="123" t="s">
        <v>1832</v>
      </c>
      <c r="Z68" s="123" t="s">
        <v>1832</v>
      </c>
      <c r="AA68" s="123">
        <v>4</v>
      </c>
      <c r="AB68" s="244"/>
      <c r="AC68" s="244"/>
      <c r="AD68" s="133"/>
      <c r="AE68" s="133"/>
      <c r="AF68" s="196"/>
      <c r="AG68" s="196"/>
      <c r="AH68" s="219"/>
      <c r="AI68" s="217"/>
    </row>
    <row r="69" spans="2:40" x14ac:dyDescent="0.25">
      <c r="B69" s="127"/>
      <c r="C69" s="127">
        <v>5</v>
      </c>
      <c r="D69" s="129" t="s">
        <v>1057</v>
      </c>
      <c r="E69" s="127">
        <v>3350</v>
      </c>
      <c r="F69" s="25">
        <v>24</v>
      </c>
      <c r="G69" s="25">
        <v>42.9</v>
      </c>
      <c r="H69" s="123">
        <v>33</v>
      </c>
      <c r="I69" s="10">
        <v>650.5</v>
      </c>
      <c r="J69" s="10">
        <f t="shared" si="11"/>
        <v>40.65625</v>
      </c>
      <c r="K69" s="27" t="s">
        <v>1839</v>
      </c>
      <c r="L69" s="27" t="s">
        <v>1839</v>
      </c>
      <c r="M69" s="27" t="s">
        <v>1835</v>
      </c>
      <c r="N69" s="27" t="s">
        <v>1835</v>
      </c>
      <c r="O69" s="104"/>
      <c r="P69" s="27" t="s">
        <v>1833</v>
      </c>
      <c r="Q69" s="27" t="s">
        <v>1832</v>
      </c>
      <c r="R69" s="27" t="s">
        <v>1835</v>
      </c>
      <c r="S69" s="127"/>
      <c r="T69" s="123" t="s">
        <v>1832</v>
      </c>
      <c r="U69" s="123">
        <v>3</v>
      </c>
      <c r="V69" s="123">
        <v>3</v>
      </c>
      <c r="W69" s="197">
        <v>2</v>
      </c>
      <c r="X69" s="123">
        <v>4</v>
      </c>
      <c r="Y69" s="123">
        <v>3</v>
      </c>
      <c r="Z69" s="123">
        <v>3</v>
      </c>
      <c r="AA69" s="123" t="s">
        <v>2168</v>
      </c>
      <c r="AB69" s="244"/>
      <c r="AC69" s="244"/>
      <c r="AD69" s="133"/>
      <c r="AE69" s="133"/>
      <c r="AF69" s="196"/>
      <c r="AG69" s="196"/>
      <c r="AH69" s="219"/>
      <c r="AI69" s="217"/>
    </row>
    <row r="70" spans="2:40" x14ac:dyDescent="0.25">
      <c r="B70" s="127"/>
      <c r="C70" s="127">
        <v>6</v>
      </c>
      <c r="D70" s="129" t="s">
        <v>1049</v>
      </c>
      <c r="E70" s="127">
        <v>3339</v>
      </c>
      <c r="F70" s="25">
        <v>22.5</v>
      </c>
      <c r="G70" s="25">
        <v>40.200000000000003</v>
      </c>
      <c r="H70" s="123">
        <v>15</v>
      </c>
      <c r="I70" s="10">
        <v>602</v>
      </c>
      <c r="J70" s="10">
        <f t="shared" si="11"/>
        <v>37.625</v>
      </c>
      <c r="K70" s="27" t="s">
        <v>1836</v>
      </c>
      <c r="L70" s="27" t="s">
        <v>1838</v>
      </c>
      <c r="M70" s="27" t="s">
        <v>2168</v>
      </c>
      <c r="N70" s="27" t="s">
        <v>1835</v>
      </c>
      <c r="O70" s="27" t="s">
        <v>1832</v>
      </c>
      <c r="P70" s="104"/>
      <c r="Q70" s="27" t="s">
        <v>1835</v>
      </c>
      <c r="R70" s="27" t="s">
        <v>1833</v>
      </c>
      <c r="S70" s="127"/>
      <c r="T70" s="123" t="s">
        <v>1832</v>
      </c>
      <c r="U70" s="123">
        <v>2</v>
      </c>
      <c r="V70" s="123">
        <v>3</v>
      </c>
      <c r="W70" s="123">
        <v>3</v>
      </c>
      <c r="X70" s="123">
        <v>3</v>
      </c>
      <c r="Y70" s="123" t="s">
        <v>2168</v>
      </c>
      <c r="Z70" s="123">
        <v>3</v>
      </c>
      <c r="AA70" s="123" t="s">
        <v>2168</v>
      </c>
      <c r="AB70" s="244"/>
      <c r="AC70" s="244"/>
      <c r="AD70" s="133"/>
      <c r="AE70" s="133"/>
      <c r="AF70" s="196"/>
      <c r="AG70" s="196"/>
      <c r="AH70" s="219"/>
      <c r="AI70" s="217"/>
    </row>
    <row r="71" spans="2:40" x14ac:dyDescent="0.25">
      <c r="B71" s="127"/>
      <c r="C71" s="127">
        <v>7</v>
      </c>
      <c r="D71" s="129" t="s">
        <v>1050</v>
      </c>
      <c r="E71" s="127">
        <v>3340</v>
      </c>
      <c r="F71" s="25">
        <v>21.5</v>
      </c>
      <c r="G71" s="25">
        <v>38.4</v>
      </c>
      <c r="H71" s="123">
        <v>-20</v>
      </c>
      <c r="I71" s="10">
        <v>579</v>
      </c>
      <c r="J71" s="10">
        <f t="shared" si="11"/>
        <v>36.1875</v>
      </c>
      <c r="K71" s="27" t="s">
        <v>1839</v>
      </c>
      <c r="L71" s="27" t="s">
        <v>1836</v>
      </c>
      <c r="M71" s="27" t="s">
        <v>1838</v>
      </c>
      <c r="N71" s="27" t="s">
        <v>1832</v>
      </c>
      <c r="O71" s="27" t="s">
        <v>1833</v>
      </c>
      <c r="P71" s="27" t="s">
        <v>1835</v>
      </c>
      <c r="Q71" s="104"/>
      <c r="R71" s="27" t="s">
        <v>1832</v>
      </c>
      <c r="S71" s="127"/>
      <c r="T71" s="123">
        <v>3</v>
      </c>
      <c r="U71" s="123">
        <v>2</v>
      </c>
      <c r="V71" s="123" t="s">
        <v>2168</v>
      </c>
      <c r="W71" s="123" t="s">
        <v>2168</v>
      </c>
      <c r="X71" s="123">
        <v>3</v>
      </c>
      <c r="Y71" s="123">
        <v>3</v>
      </c>
      <c r="Z71" s="123">
        <v>2</v>
      </c>
      <c r="AA71" s="123" t="s">
        <v>1832</v>
      </c>
      <c r="AB71" s="244"/>
      <c r="AC71" s="244"/>
      <c r="AD71" s="133"/>
      <c r="AE71" s="133"/>
      <c r="AF71" s="196"/>
      <c r="AG71" s="196"/>
      <c r="AH71" s="219"/>
      <c r="AI71" s="217"/>
    </row>
    <row r="72" spans="2:40" x14ac:dyDescent="0.25">
      <c r="B72" s="127"/>
      <c r="C72" s="75">
        <v>8</v>
      </c>
      <c r="D72" s="136" t="s">
        <v>588</v>
      </c>
      <c r="E72" s="75">
        <v>3354</v>
      </c>
      <c r="F72" s="26">
        <v>21</v>
      </c>
      <c r="G72" s="26">
        <v>37.5</v>
      </c>
      <c r="H72" s="124">
        <v>-74</v>
      </c>
      <c r="I72" s="12">
        <v>573</v>
      </c>
      <c r="J72" s="12">
        <f t="shared" si="11"/>
        <v>35.8125</v>
      </c>
      <c r="K72" s="29" t="s">
        <v>1839</v>
      </c>
      <c r="L72" s="29" t="s">
        <v>2168</v>
      </c>
      <c r="M72" s="29" t="s">
        <v>1839</v>
      </c>
      <c r="N72" s="29" t="s">
        <v>2168</v>
      </c>
      <c r="O72" s="29" t="s">
        <v>1835</v>
      </c>
      <c r="P72" s="29" t="s">
        <v>1832</v>
      </c>
      <c r="Q72" s="29" t="s">
        <v>1833</v>
      </c>
      <c r="R72" s="105"/>
      <c r="S72" s="75"/>
      <c r="T72" s="124" t="s">
        <v>2168</v>
      </c>
      <c r="U72" s="124" t="s">
        <v>2168</v>
      </c>
      <c r="V72" s="124" t="s">
        <v>2168</v>
      </c>
      <c r="W72" s="124">
        <v>3</v>
      </c>
      <c r="X72" s="124">
        <v>3</v>
      </c>
      <c r="Y72" s="124" t="s">
        <v>2168</v>
      </c>
      <c r="Z72" s="124" t="s">
        <v>2168</v>
      </c>
      <c r="AA72" s="124" t="s">
        <v>2168</v>
      </c>
      <c r="AB72" s="244"/>
      <c r="AC72" s="244"/>
      <c r="AD72" s="133"/>
      <c r="AE72" s="133"/>
      <c r="AF72" s="196"/>
      <c r="AG72" s="196"/>
      <c r="AH72" s="219"/>
      <c r="AI72" s="217"/>
    </row>
    <row r="73" spans="2:40" x14ac:dyDescent="0.25"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AC73" s="24"/>
    </row>
    <row r="74" spans="2:40" x14ac:dyDescent="0.25"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AN74" s="220"/>
    </row>
    <row r="75" spans="2:40" x14ac:dyDescent="0.25"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AE75" s="202" t="s">
        <v>1025</v>
      </c>
      <c r="AF75" s="202" t="s">
        <v>63</v>
      </c>
      <c r="AG75" s="202" t="s">
        <v>2189</v>
      </c>
      <c r="AH75" s="202" t="s">
        <v>2196</v>
      </c>
      <c r="AI75" s="202" t="s">
        <v>2197</v>
      </c>
      <c r="AJ75" s="202" t="s">
        <v>2190</v>
      </c>
      <c r="AK75" s="204" t="s">
        <v>2201</v>
      </c>
      <c r="AL75" s="202" t="s">
        <v>2190</v>
      </c>
      <c r="AM75" s="203" t="s">
        <v>2191</v>
      </c>
      <c r="AN75" s="202" t="s">
        <v>2204</v>
      </c>
    </row>
    <row r="76" spans="2:40" ht="24" customHeight="1" x14ac:dyDescent="0.25">
      <c r="C76" s="11" t="s">
        <v>2215</v>
      </c>
      <c r="AE76" s="101" t="s">
        <v>2193</v>
      </c>
      <c r="AF76" s="201">
        <v>3519</v>
      </c>
      <c r="AG76" s="218" t="s">
        <v>2202</v>
      </c>
      <c r="AH76" s="222">
        <v>0.55000000000000004</v>
      </c>
      <c r="AI76" s="298">
        <v>36</v>
      </c>
      <c r="AJ76" s="201">
        <v>16</v>
      </c>
      <c r="AK76" s="205" t="s">
        <v>2200</v>
      </c>
      <c r="AL76" s="201">
        <v>15</v>
      </c>
      <c r="AM76" s="206" t="s">
        <v>2203</v>
      </c>
      <c r="AN76" s="296" t="s">
        <v>2205</v>
      </c>
    </row>
    <row r="77" spans="2:40" ht="12" customHeight="1" x14ac:dyDescent="0.25">
      <c r="AE77" s="215" t="s">
        <v>2192</v>
      </c>
      <c r="AF77" s="200">
        <v>3475</v>
      </c>
      <c r="AG77" s="208" t="s">
        <v>2206</v>
      </c>
      <c r="AH77" s="223">
        <v>0.45</v>
      </c>
      <c r="AI77" s="299"/>
      <c r="AJ77" s="200">
        <v>6</v>
      </c>
      <c r="AK77" s="216" t="s">
        <v>2195</v>
      </c>
      <c r="AL77" s="200">
        <v>5</v>
      </c>
      <c r="AM77" s="207" t="s">
        <v>2194</v>
      </c>
      <c r="AN77" s="297"/>
    </row>
    <row r="78" spans="2:40" x14ac:dyDescent="0.25">
      <c r="AG78" s="24"/>
      <c r="AH78" s="24"/>
      <c r="AI78" s="24"/>
      <c r="AN78" s="221"/>
    </row>
  </sheetData>
  <mergeCells count="2">
    <mergeCell ref="AN76:AN77"/>
    <mergeCell ref="AI76:AI7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43"/>
  <sheetViews>
    <sheetView zoomScale="166" zoomScaleNormal="166"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1.7109375" style="149" customWidth="1"/>
    <col min="2" max="2" width="9.140625" style="149"/>
    <col min="3" max="3" width="2.28515625" style="149" customWidth="1"/>
    <col min="4" max="4" width="12.7109375" style="150" customWidth="1"/>
    <col min="5" max="5" width="4" style="150" customWidth="1"/>
    <col min="6" max="6" width="4" style="151" customWidth="1"/>
    <col min="7" max="7" width="0.85546875" style="150" customWidth="1"/>
    <col min="8" max="8" width="4" style="150" customWidth="1"/>
    <col min="9" max="9" width="4" style="151" customWidth="1"/>
    <col min="10" max="10" width="0.85546875" style="150" customWidth="1"/>
    <col min="11" max="11" width="4" style="150" customWidth="1"/>
    <col min="12" max="12" width="4" style="151" customWidth="1"/>
    <col min="13" max="13" width="0.85546875" style="150" customWidth="1"/>
    <col min="14" max="14" width="4" style="150" customWidth="1"/>
    <col min="15" max="15" width="4" style="151" customWidth="1"/>
    <col min="16" max="16" width="0.85546875" style="150" customWidth="1"/>
    <col min="17" max="17" width="4.7109375" style="150" customWidth="1"/>
    <col min="18" max="18" width="4" style="151" customWidth="1"/>
    <col min="19" max="19" width="0.85546875" style="150" customWidth="1"/>
    <col min="20" max="20" width="4" style="150" customWidth="1"/>
    <col min="21" max="21" width="4" style="151" customWidth="1"/>
    <col min="22" max="22" width="0.85546875" style="151" customWidth="1"/>
    <col min="23" max="23" width="4.7109375" style="149" customWidth="1"/>
    <col min="24" max="24" width="3.7109375" style="149" customWidth="1"/>
    <col min="25" max="16384" width="9.140625" style="149"/>
  </cols>
  <sheetData>
    <row r="1" spans="1:24" ht="18.75" x14ac:dyDescent="0.3">
      <c r="A1" s="148" t="s">
        <v>2219</v>
      </c>
    </row>
    <row r="3" spans="1:24" hidden="1" x14ac:dyDescent="0.25"/>
    <row r="4" spans="1:24" hidden="1" x14ac:dyDescent="0.25"/>
    <row r="5" spans="1:24" hidden="1" x14ac:dyDescent="0.25"/>
    <row r="6" spans="1:24" hidden="1" x14ac:dyDescent="0.25"/>
    <row r="7" spans="1:24" hidden="1" x14ac:dyDescent="0.25">
      <c r="D7" s="152"/>
    </row>
    <row r="8" spans="1:24" x14ac:dyDescent="0.25">
      <c r="D8" s="250"/>
    </row>
    <row r="9" spans="1:24" s="153" customFormat="1" ht="11.45" customHeight="1" x14ac:dyDescent="0.2">
      <c r="C9" s="304" t="s">
        <v>1032</v>
      </c>
      <c r="D9" s="305"/>
      <c r="E9" s="308" t="s">
        <v>1036</v>
      </c>
      <c r="F9" s="308"/>
      <c r="G9" s="161"/>
      <c r="H9" s="308" t="s">
        <v>1037</v>
      </c>
      <c r="I9" s="308"/>
      <c r="J9" s="161"/>
      <c r="K9" s="308" t="s">
        <v>1038</v>
      </c>
      <c r="L9" s="308"/>
      <c r="M9" s="161"/>
      <c r="N9" s="308" t="s">
        <v>1039</v>
      </c>
      <c r="O9" s="308"/>
      <c r="P9" s="161"/>
      <c r="Q9" s="308" t="s">
        <v>1040</v>
      </c>
      <c r="R9" s="308"/>
      <c r="S9" s="161"/>
      <c r="T9" s="308" t="s">
        <v>1025</v>
      </c>
      <c r="U9" s="308"/>
      <c r="V9" s="161"/>
      <c r="W9" s="308" t="s">
        <v>1033</v>
      </c>
      <c r="X9" s="308"/>
    </row>
    <row r="10" spans="1:24" s="153" customFormat="1" ht="11.45" customHeight="1" x14ac:dyDescent="0.2">
      <c r="C10" s="306"/>
      <c r="D10" s="307"/>
      <c r="E10" s="162" t="s">
        <v>1026</v>
      </c>
      <c r="F10" s="163" t="s">
        <v>1027</v>
      </c>
      <c r="G10" s="162"/>
      <c r="H10" s="162" t="s">
        <v>1026</v>
      </c>
      <c r="I10" s="163" t="s">
        <v>1027</v>
      </c>
      <c r="J10" s="162"/>
      <c r="K10" s="162" t="s">
        <v>1026</v>
      </c>
      <c r="L10" s="163" t="s">
        <v>1027</v>
      </c>
      <c r="M10" s="162"/>
      <c r="N10" s="162" t="s">
        <v>1026</v>
      </c>
      <c r="O10" s="163" t="s">
        <v>1027</v>
      </c>
      <c r="P10" s="162"/>
      <c r="Q10" s="162" t="s">
        <v>1026</v>
      </c>
      <c r="R10" s="163" t="s">
        <v>1027</v>
      </c>
      <c r="S10" s="162"/>
      <c r="T10" s="162" t="s">
        <v>1026</v>
      </c>
      <c r="U10" s="163" t="s">
        <v>1027</v>
      </c>
      <c r="V10" s="163"/>
      <c r="W10" s="162" t="s">
        <v>1026</v>
      </c>
      <c r="X10" s="163" t="s">
        <v>1027</v>
      </c>
    </row>
    <row r="11" spans="1:24" s="154" customFormat="1" ht="11.45" customHeight="1" x14ac:dyDescent="0.2">
      <c r="C11" s="169"/>
      <c r="D11" s="159" t="s">
        <v>1035</v>
      </c>
      <c r="E11" s="159">
        <v>112</v>
      </c>
      <c r="F11" s="160"/>
      <c r="G11" s="159"/>
      <c r="H11" s="159">
        <v>112</v>
      </c>
      <c r="I11" s="160"/>
      <c r="J11" s="159"/>
      <c r="K11" s="159">
        <v>112</v>
      </c>
      <c r="L11" s="160"/>
      <c r="M11" s="159"/>
      <c r="N11" s="159">
        <v>112</v>
      </c>
      <c r="O11" s="160"/>
      <c r="P11" s="159"/>
      <c r="Q11" s="159">
        <v>224</v>
      </c>
      <c r="R11" s="160"/>
      <c r="S11" s="159"/>
      <c r="T11" s="159">
        <v>100</v>
      </c>
      <c r="U11" s="160"/>
      <c r="V11" s="160"/>
      <c r="W11" s="159">
        <f t="shared" ref="W11:W18" si="0">E11+H11+K11+N11+Q11+T11</f>
        <v>772</v>
      </c>
      <c r="X11" s="160"/>
    </row>
    <row r="12" spans="1:24" s="154" customFormat="1" ht="11.45" customHeight="1" x14ac:dyDescent="0.2">
      <c r="C12" s="300" t="s">
        <v>1047</v>
      </c>
      <c r="D12" s="167" t="s">
        <v>1019</v>
      </c>
      <c r="E12" s="155">
        <v>58</v>
      </c>
      <c r="F12" s="156">
        <v>51.8</v>
      </c>
      <c r="G12" s="155"/>
      <c r="H12" s="155">
        <v>49</v>
      </c>
      <c r="I12" s="156">
        <v>42.9</v>
      </c>
      <c r="J12" s="155"/>
      <c r="K12" s="155">
        <v>72</v>
      </c>
      <c r="L12" s="156">
        <v>64.3</v>
      </c>
      <c r="M12" s="155"/>
      <c r="N12" s="155">
        <v>70</v>
      </c>
      <c r="O12" s="156">
        <f>N12*100/N11</f>
        <v>62.5</v>
      </c>
      <c r="P12" s="155"/>
      <c r="Q12" s="155">
        <v>151</v>
      </c>
      <c r="R12" s="156">
        <f>Q12*100/Q11</f>
        <v>67.410714285714292</v>
      </c>
      <c r="S12" s="155"/>
      <c r="T12" s="155">
        <v>78</v>
      </c>
      <c r="U12" s="156">
        <f>T12*100/T11</f>
        <v>78</v>
      </c>
      <c r="V12" s="157"/>
      <c r="W12" s="155">
        <f t="shared" si="0"/>
        <v>478</v>
      </c>
      <c r="X12" s="156">
        <f>W12*100/W11</f>
        <v>61.917098445595855</v>
      </c>
    </row>
    <row r="13" spans="1:24" s="154" customFormat="1" ht="11.45" customHeight="1" x14ac:dyDescent="0.2">
      <c r="C13" s="301"/>
      <c r="D13" s="167" t="s">
        <v>1028</v>
      </c>
      <c r="E13" s="155">
        <v>54</v>
      </c>
      <c r="F13" s="156">
        <v>48.2</v>
      </c>
      <c r="G13" s="155"/>
      <c r="H13" s="155">
        <v>63</v>
      </c>
      <c r="I13" s="156">
        <v>57.1</v>
      </c>
      <c r="J13" s="155"/>
      <c r="K13" s="155">
        <v>40</v>
      </c>
      <c r="L13" s="156">
        <v>35.700000000000003</v>
      </c>
      <c r="M13" s="155"/>
      <c r="N13" s="155">
        <v>42</v>
      </c>
      <c r="O13" s="156">
        <f>N13*100/N11</f>
        <v>37.5</v>
      </c>
      <c r="P13" s="155"/>
      <c r="Q13" s="155">
        <v>73</v>
      </c>
      <c r="R13" s="156">
        <f>Q13*100/Q11</f>
        <v>32.589285714285715</v>
      </c>
      <c r="S13" s="155"/>
      <c r="T13" s="155">
        <v>22</v>
      </c>
      <c r="U13" s="156">
        <f>T13*100/T11</f>
        <v>22</v>
      </c>
      <c r="V13" s="157"/>
      <c r="W13" s="155">
        <f t="shared" si="0"/>
        <v>294</v>
      </c>
      <c r="X13" s="156">
        <f>W13*100/W11</f>
        <v>38.082901554404145</v>
      </c>
    </row>
    <row r="14" spans="1:24" s="154" customFormat="1" ht="11.45" customHeight="1" x14ac:dyDescent="0.2">
      <c r="C14" s="301"/>
      <c r="D14" s="168" t="s">
        <v>7</v>
      </c>
      <c r="E14" s="155">
        <v>32</v>
      </c>
      <c r="F14" s="156">
        <v>28.6</v>
      </c>
      <c r="G14" s="155"/>
      <c r="H14" s="155">
        <v>42</v>
      </c>
      <c r="I14" s="156">
        <v>40.200000000000003</v>
      </c>
      <c r="J14" s="155"/>
      <c r="K14" s="155">
        <v>26</v>
      </c>
      <c r="L14" s="156">
        <v>23.2</v>
      </c>
      <c r="M14" s="155"/>
      <c r="N14" s="155">
        <v>28</v>
      </c>
      <c r="O14" s="156">
        <f>N14*100/N11</f>
        <v>25</v>
      </c>
      <c r="P14" s="155"/>
      <c r="Q14" s="155">
        <v>62</v>
      </c>
      <c r="R14" s="156">
        <f>Q14*100/Q11</f>
        <v>27.678571428571427</v>
      </c>
      <c r="S14" s="155"/>
      <c r="T14" s="155">
        <v>19</v>
      </c>
      <c r="U14" s="156">
        <f>T14*100/T11</f>
        <v>19</v>
      </c>
      <c r="V14" s="156"/>
      <c r="W14" s="155">
        <f t="shared" si="0"/>
        <v>209</v>
      </c>
      <c r="X14" s="156">
        <f>W14*100/W11</f>
        <v>27.072538860103627</v>
      </c>
    </row>
    <row r="15" spans="1:24" s="154" customFormat="1" ht="11.45" customHeight="1" x14ac:dyDescent="0.2">
      <c r="C15" s="301"/>
      <c r="D15" s="168" t="s">
        <v>8</v>
      </c>
      <c r="E15" s="155">
        <v>22</v>
      </c>
      <c r="F15" s="156">
        <v>19.600000000000001</v>
      </c>
      <c r="G15" s="155"/>
      <c r="H15" s="155">
        <v>21</v>
      </c>
      <c r="I15" s="156">
        <v>17</v>
      </c>
      <c r="J15" s="155"/>
      <c r="K15" s="155">
        <v>14</v>
      </c>
      <c r="L15" s="156">
        <v>12.5</v>
      </c>
      <c r="M15" s="155"/>
      <c r="N15" s="155">
        <v>14</v>
      </c>
      <c r="O15" s="156">
        <f>N15*100/N11</f>
        <v>12.5</v>
      </c>
      <c r="P15" s="155"/>
      <c r="Q15" s="155">
        <v>11</v>
      </c>
      <c r="R15" s="156">
        <f>Q15*100/Q11</f>
        <v>4.9107142857142856</v>
      </c>
      <c r="S15" s="155"/>
      <c r="T15" s="155">
        <v>3</v>
      </c>
      <c r="U15" s="156">
        <f>T15*100/T11</f>
        <v>3</v>
      </c>
      <c r="V15" s="156"/>
      <c r="W15" s="155">
        <f t="shared" si="0"/>
        <v>85</v>
      </c>
      <c r="X15" s="156">
        <f>W15*100/W11</f>
        <v>11.010362694300518</v>
      </c>
    </row>
    <row r="16" spans="1:24" s="154" customFormat="1" ht="11.45" hidden="1" customHeight="1" x14ac:dyDescent="0.2">
      <c r="C16" s="301"/>
      <c r="D16" s="168" t="s">
        <v>1034</v>
      </c>
      <c r="E16" s="156">
        <f>E14+E15-E13</f>
        <v>0</v>
      </c>
      <c r="F16" s="156">
        <f>F14+F15-F13</f>
        <v>0</v>
      </c>
      <c r="G16" s="155"/>
      <c r="H16" s="156">
        <f>H14+H15-H13</f>
        <v>0</v>
      </c>
      <c r="I16" s="156">
        <f>I14+I15-I13</f>
        <v>0.10000000000000142</v>
      </c>
      <c r="J16" s="155"/>
      <c r="K16" s="156">
        <f>K14+K15-K13</f>
        <v>0</v>
      </c>
      <c r="L16" s="156">
        <f>L14+L15-L13</f>
        <v>0</v>
      </c>
      <c r="M16" s="155"/>
      <c r="N16" s="156">
        <f>N14+N15-N13</f>
        <v>0</v>
      </c>
      <c r="O16" s="156">
        <f>N16*100/N11</f>
        <v>0</v>
      </c>
      <c r="P16" s="155"/>
      <c r="Q16" s="155"/>
      <c r="R16" s="156"/>
      <c r="S16" s="155"/>
      <c r="T16" s="155"/>
      <c r="U16" s="156"/>
      <c r="V16" s="156"/>
      <c r="W16" s="156">
        <f t="shared" si="0"/>
        <v>0</v>
      </c>
      <c r="X16" s="156">
        <f>W16*100/W11</f>
        <v>0</v>
      </c>
    </row>
    <row r="17" spans="3:24" s="154" customFormat="1" ht="11.45" customHeight="1" x14ac:dyDescent="0.2">
      <c r="C17" s="301"/>
      <c r="D17" s="168" t="s">
        <v>1029</v>
      </c>
      <c r="E17" s="156">
        <f>E14+E12/2</f>
        <v>61</v>
      </c>
      <c r="F17" s="156">
        <f>E17*100/E11</f>
        <v>54.464285714285715</v>
      </c>
      <c r="G17" s="155"/>
      <c r="H17" s="156">
        <f>H14+H12/2</f>
        <v>66.5</v>
      </c>
      <c r="I17" s="156">
        <f>H17*100/H11</f>
        <v>59.375</v>
      </c>
      <c r="J17" s="155"/>
      <c r="K17" s="156">
        <f>K14+K12/2</f>
        <v>62</v>
      </c>
      <c r="L17" s="156">
        <f>K17*100/K11</f>
        <v>55.357142857142854</v>
      </c>
      <c r="M17" s="155"/>
      <c r="N17" s="156">
        <f>N14+N12/2</f>
        <v>63</v>
      </c>
      <c r="O17" s="156">
        <f>N17*100/N11</f>
        <v>56.25</v>
      </c>
      <c r="P17" s="155"/>
      <c r="Q17" s="156">
        <f>Q14+Q12/2</f>
        <v>137.5</v>
      </c>
      <c r="R17" s="156">
        <f>Q17*100/Q11</f>
        <v>61.383928571428569</v>
      </c>
      <c r="S17" s="155"/>
      <c r="T17" s="156">
        <v>58</v>
      </c>
      <c r="U17" s="156">
        <f>T17*100/T11</f>
        <v>58</v>
      </c>
      <c r="V17" s="156"/>
      <c r="W17" s="156">
        <f t="shared" si="0"/>
        <v>448</v>
      </c>
      <c r="X17" s="156">
        <f>W17*100/W11</f>
        <v>58.031088082901555</v>
      </c>
    </row>
    <row r="18" spans="3:24" s="154" customFormat="1" ht="11.45" customHeight="1" x14ac:dyDescent="0.2">
      <c r="C18" s="303"/>
      <c r="D18" s="168" t="s">
        <v>1030</v>
      </c>
      <c r="E18" s="156">
        <f>E15+E12/2</f>
        <v>51</v>
      </c>
      <c r="F18" s="156">
        <f>E18*100/E11</f>
        <v>45.535714285714285</v>
      </c>
      <c r="G18" s="155"/>
      <c r="H18" s="156">
        <f>H15+H12/2</f>
        <v>45.5</v>
      </c>
      <c r="I18" s="156">
        <f>H18*100/H11</f>
        <v>40.625</v>
      </c>
      <c r="J18" s="155"/>
      <c r="K18" s="156">
        <f>K15+K12/2</f>
        <v>50</v>
      </c>
      <c r="L18" s="156">
        <f>K18*100/K11</f>
        <v>44.642857142857146</v>
      </c>
      <c r="M18" s="155"/>
      <c r="N18" s="156">
        <f>N15+N12/2</f>
        <v>49</v>
      </c>
      <c r="O18" s="156">
        <f>N18*100/N11</f>
        <v>43.75</v>
      </c>
      <c r="P18" s="155"/>
      <c r="Q18" s="156">
        <f>Q15+Q12/2</f>
        <v>86.5</v>
      </c>
      <c r="R18" s="156">
        <f>Q18*100/Q11</f>
        <v>38.616071428571431</v>
      </c>
      <c r="S18" s="155"/>
      <c r="T18" s="156">
        <v>42</v>
      </c>
      <c r="U18" s="156">
        <f>T18*100/T11</f>
        <v>42</v>
      </c>
      <c r="V18" s="156"/>
      <c r="W18" s="156">
        <f t="shared" si="0"/>
        <v>324</v>
      </c>
      <c r="X18" s="156">
        <f>W18*100/W11</f>
        <v>41.968911917098445</v>
      </c>
    </row>
    <row r="19" spans="3:24" s="154" customFormat="1" ht="3.95" customHeight="1" x14ac:dyDescent="0.2">
      <c r="C19" s="158"/>
      <c r="D19" s="155"/>
      <c r="E19" s="155"/>
      <c r="F19" s="156"/>
      <c r="G19" s="155"/>
      <c r="H19" s="155"/>
      <c r="I19" s="156"/>
      <c r="J19" s="155"/>
      <c r="K19" s="155"/>
      <c r="L19" s="156"/>
      <c r="M19" s="155"/>
      <c r="N19" s="155"/>
      <c r="O19" s="156"/>
      <c r="P19" s="155"/>
      <c r="Q19" s="155"/>
      <c r="R19" s="156"/>
      <c r="S19" s="155"/>
      <c r="T19" s="155"/>
      <c r="U19" s="156"/>
      <c r="V19" s="156"/>
      <c r="W19" s="158"/>
      <c r="X19" s="158"/>
    </row>
    <row r="20" spans="3:24" s="154" customFormat="1" ht="11.45" customHeight="1" x14ac:dyDescent="0.2">
      <c r="C20" s="300" t="s">
        <v>1048</v>
      </c>
      <c r="D20" s="155" t="s">
        <v>1021</v>
      </c>
      <c r="E20" s="155">
        <v>24</v>
      </c>
      <c r="F20" s="156">
        <f>E20*100/E11</f>
        <v>21.428571428571427</v>
      </c>
      <c r="G20" s="155"/>
      <c r="H20" s="155">
        <v>19</v>
      </c>
      <c r="I20" s="156">
        <f>H20*100/H11</f>
        <v>16.964285714285715</v>
      </c>
      <c r="J20" s="155"/>
      <c r="K20" s="155">
        <v>33</v>
      </c>
      <c r="L20" s="156">
        <f>K20*100/K11</f>
        <v>29.464285714285715</v>
      </c>
      <c r="M20" s="155"/>
      <c r="N20" s="155">
        <v>38</v>
      </c>
      <c r="O20" s="156">
        <f>N20*100/N11</f>
        <v>33.928571428571431</v>
      </c>
      <c r="P20" s="155"/>
      <c r="Q20" s="155">
        <v>80</v>
      </c>
      <c r="R20" s="156">
        <f>Q20*100/Q11</f>
        <v>35.714285714285715</v>
      </c>
      <c r="S20" s="155"/>
      <c r="T20" s="155">
        <v>52</v>
      </c>
      <c r="U20" s="156">
        <f>T20*100/T11</f>
        <v>52</v>
      </c>
      <c r="V20" s="157"/>
      <c r="W20" s="155">
        <f t="shared" ref="W20:W28" si="1">E20+H20+K20+N20+Q20+T20</f>
        <v>246</v>
      </c>
      <c r="X20" s="156">
        <f>W20*100/W11</f>
        <v>31.865284974093264</v>
      </c>
    </row>
    <row r="21" spans="3:24" s="154" customFormat="1" ht="11.45" customHeight="1" x14ac:dyDescent="0.2">
      <c r="C21" s="301"/>
      <c r="D21" s="155" t="s">
        <v>1023</v>
      </c>
      <c r="E21" s="155">
        <v>18</v>
      </c>
      <c r="F21" s="156">
        <f>E21*100/E11</f>
        <v>16.071428571428573</v>
      </c>
      <c r="G21" s="155"/>
      <c r="H21" s="155">
        <v>9</v>
      </c>
      <c r="I21" s="156">
        <f>H21*100/H11</f>
        <v>8.0357142857142865</v>
      </c>
      <c r="J21" s="155"/>
      <c r="K21" s="155">
        <v>17</v>
      </c>
      <c r="L21" s="156">
        <f>K21*100/K11</f>
        <v>15.178571428571429</v>
      </c>
      <c r="M21" s="155"/>
      <c r="N21" s="155">
        <v>17</v>
      </c>
      <c r="O21" s="156">
        <f>N21*100/N11</f>
        <v>15.178571428571429</v>
      </c>
      <c r="P21" s="155"/>
      <c r="Q21" s="155">
        <v>30</v>
      </c>
      <c r="R21" s="156">
        <f>Q21*100/Q11</f>
        <v>13.392857142857142</v>
      </c>
      <c r="S21" s="155"/>
      <c r="T21" s="155">
        <v>8</v>
      </c>
      <c r="U21" s="156">
        <f>T21*100/T11</f>
        <v>8</v>
      </c>
      <c r="V21" s="156"/>
      <c r="W21" s="155">
        <f t="shared" si="1"/>
        <v>99</v>
      </c>
      <c r="X21" s="156">
        <f>W21*100/W11</f>
        <v>12.823834196891191</v>
      </c>
    </row>
    <row r="22" spans="3:24" s="154" customFormat="1" ht="11.45" customHeight="1" x14ac:dyDescent="0.2">
      <c r="C22" s="301"/>
      <c r="D22" s="155" t="s">
        <v>2171</v>
      </c>
      <c r="E22" s="155">
        <v>5</v>
      </c>
      <c r="F22" s="156">
        <f>E22*100/E11</f>
        <v>4.4642857142857144</v>
      </c>
      <c r="G22" s="155"/>
      <c r="H22" s="155">
        <v>2</v>
      </c>
      <c r="I22" s="156">
        <f>H22*100/H11</f>
        <v>1.7857142857142858</v>
      </c>
      <c r="J22" s="155"/>
      <c r="K22" s="155">
        <v>2</v>
      </c>
      <c r="L22" s="156">
        <f>K22*100/K11</f>
        <v>1.7857142857142858</v>
      </c>
      <c r="M22" s="155"/>
      <c r="N22" s="155">
        <v>0</v>
      </c>
      <c r="O22" s="156">
        <f>N22*100/N11</f>
        <v>0</v>
      </c>
      <c r="P22" s="155"/>
      <c r="Q22" s="155">
        <v>4</v>
      </c>
      <c r="R22" s="156">
        <f>Q22*100/Q11</f>
        <v>1.7857142857142858</v>
      </c>
      <c r="S22" s="155"/>
      <c r="T22" s="155">
        <v>3</v>
      </c>
      <c r="U22" s="156">
        <f>T22*100/T11</f>
        <v>3</v>
      </c>
      <c r="V22" s="156"/>
      <c r="W22" s="155">
        <f t="shared" si="1"/>
        <v>16</v>
      </c>
      <c r="X22" s="156">
        <f>W22*100/W11</f>
        <v>2.0725388601036268</v>
      </c>
    </row>
    <row r="23" spans="3:24" s="154" customFormat="1" ht="11.45" customHeight="1" x14ac:dyDescent="0.2">
      <c r="C23" s="301"/>
      <c r="D23" s="155" t="s">
        <v>2185</v>
      </c>
      <c r="E23" s="155">
        <v>11</v>
      </c>
      <c r="F23" s="156">
        <f>E23*100/E11</f>
        <v>9.8214285714285712</v>
      </c>
      <c r="G23" s="155"/>
      <c r="H23" s="155">
        <v>20</v>
      </c>
      <c r="I23" s="156">
        <f>H23*100/H11</f>
        <v>17.857142857142858</v>
      </c>
      <c r="J23" s="155"/>
      <c r="K23" s="155">
        <v>22</v>
      </c>
      <c r="L23" s="156">
        <f>K23*100/K11</f>
        <v>19.642857142857142</v>
      </c>
      <c r="M23" s="155"/>
      <c r="N23" s="155">
        <v>19</v>
      </c>
      <c r="O23" s="156">
        <f>N23*100/N11</f>
        <v>16.964285714285715</v>
      </c>
      <c r="P23" s="155"/>
      <c r="Q23" s="155">
        <v>37</v>
      </c>
      <c r="R23" s="156">
        <f>Q23*100/Q11</f>
        <v>16.517857142857142</v>
      </c>
      <c r="S23" s="155"/>
      <c r="T23" s="155">
        <v>15</v>
      </c>
      <c r="U23" s="156">
        <f>T23*100/T11</f>
        <v>15</v>
      </c>
      <c r="V23" s="156"/>
      <c r="W23" s="155">
        <f t="shared" si="1"/>
        <v>124</v>
      </c>
      <c r="X23" s="156">
        <f>W23*100/W11</f>
        <v>16.062176165803109</v>
      </c>
    </row>
    <row r="24" spans="3:24" s="154" customFormat="1" ht="11.45" customHeight="1" x14ac:dyDescent="0.2">
      <c r="C24" s="301"/>
      <c r="D24" s="155" t="s">
        <v>1022</v>
      </c>
      <c r="E24" s="155">
        <v>15</v>
      </c>
      <c r="F24" s="156">
        <f>E24*100/E11</f>
        <v>13.392857142857142</v>
      </c>
      <c r="G24" s="155"/>
      <c r="H24" s="155">
        <v>24</v>
      </c>
      <c r="I24" s="156">
        <f>H24*100/H11</f>
        <v>21.428571428571427</v>
      </c>
      <c r="J24" s="155"/>
      <c r="K24" s="155">
        <v>25</v>
      </c>
      <c r="L24" s="156">
        <f>K24*100/K11</f>
        <v>22.321428571428573</v>
      </c>
      <c r="M24" s="155"/>
      <c r="N24" s="155">
        <v>27</v>
      </c>
      <c r="O24" s="156">
        <f>N24*100/N11</f>
        <v>24.107142857142858</v>
      </c>
      <c r="P24" s="155"/>
      <c r="Q24" s="155">
        <v>38</v>
      </c>
      <c r="R24" s="156">
        <f>Q24*100/Q11</f>
        <v>16.964285714285715</v>
      </c>
      <c r="S24" s="155"/>
      <c r="T24" s="155">
        <v>15</v>
      </c>
      <c r="U24" s="156">
        <f>T24*100/T11</f>
        <v>15</v>
      </c>
      <c r="V24" s="157"/>
      <c r="W24" s="155">
        <f t="shared" si="1"/>
        <v>144</v>
      </c>
      <c r="X24" s="156">
        <f>W24*100/W11</f>
        <v>18.652849740932641</v>
      </c>
    </row>
    <row r="25" spans="3:24" s="154" customFormat="1" ht="11.45" customHeight="1" x14ac:dyDescent="0.2">
      <c r="C25" s="301"/>
      <c r="D25" s="155" t="s">
        <v>1020</v>
      </c>
      <c r="E25" s="155">
        <v>50</v>
      </c>
      <c r="F25" s="156">
        <f>E25*100/E11</f>
        <v>44.642857142857146</v>
      </c>
      <c r="G25" s="155"/>
      <c r="H25" s="155">
        <v>54</v>
      </c>
      <c r="I25" s="156">
        <f>H25*100/H11</f>
        <v>48.214285714285715</v>
      </c>
      <c r="J25" s="155"/>
      <c r="K25" s="155">
        <v>32</v>
      </c>
      <c r="L25" s="156">
        <f>K25*100/K11</f>
        <v>28.571428571428573</v>
      </c>
      <c r="M25" s="155"/>
      <c r="N25" s="155">
        <v>28</v>
      </c>
      <c r="O25" s="156">
        <f>N25*100/N11</f>
        <v>25</v>
      </c>
      <c r="P25" s="155"/>
      <c r="Q25" s="155">
        <v>72</v>
      </c>
      <c r="R25" s="156">
        <f>Q25*100/Q11</f>
        <v>32.142857142857146</v>
      </c>
      <c r="S25" s="155"/>
      <c r="T25" s="155">
        <v>22</v>
      </c>
      <c r="U25" s="156">
        <f>T25*100/T11</f>
        <v>22</v>
      </c>
      <c r="V25" s="157"/>
      <c r="W25" s="155">
        <f t="shared" si="1"/>
        <v>258</v>
      </c>
      <c r="X25" s="156">
        <f>W25*100/W11</f>
        <v>33.419689119170982</v>
      </c>
    </row>
    <row r="26" spans="3:24" s="154" customFormat="1" ht="11.45" customHeight="1" x14ac:dyDescent="0.2">
      <c r="C26" s="301"/>
      <c r="D26" s="155" t="s">
        <v>2187</v>
      </c>
      <c r="E26" s="155">
        <v>4</v>
      </c>
      <c r="F26" s="156">
        <f>E26*100/E11</f>
        <v>3.5714285714285716</v>
      </c>
      <c r="G26" s="155"/>
      <c r="H26" s="155">
        <v>4</v>
      </c>
      <c r="I26" s="156">
        <f>H26*100/H11</f>
        <v>3.5714285714285716</v>
      </c>
      <c r="J26" s="155"/>
      <c r="K26" s="155">
        <v>3</v>
      </c>
      <c r="L26" s="156">
        <f>K26*100/K11</f>
        <v>2.6785714285714284</v>
      </c>
      <c r="M26" s="155"/>
      <c r="N26" s="155">
        <v>8</v>
      </c>
      <c r="O26" s="156">
        <f>N26*100/N11</f>
        <v>7.1428571428571432</v>
      </c>
      <c r="P26" s="155"/>
      <c r="Q26" s="155">
        <v>1</v>
      </c>
      <c r="R26" s="156">
        <f>Q26*100/Q11</f>
        <v>0.44642857142857145</v>
      </c>
      <c r="S26" s="155"/>
      <c r="T26" s="155">
        <v>0</v>
      </c>
      <c r="U26" s="156">
        <f>T26*100/T11</f>
        <v>0</v>
      </c>
      <c r="V26" s="157"/>
      <c r="W26" s="155">
        <f t="shared" si="1"/>
        <v>20</v>
      </c>
      <c r="X26" s="156">
        <f>W26*100/W11</f>
        <v>2.5906735751295336</v>
      </c>
    </row>
    <row r="27" spans="3:24" s="154" customFormat="1" ht="11.45" customHeight="1" x14ac:dyDescent="0.2">
      <c r="C27" s="301"/>
      <c r="D27" s="155" t="s">
        <v>1024</v>
      </c>
      <c r="E27" s="155">
        <v>0</v>
      </c>
      <c r="F27" s="156">
        <f>E27*100/E11</f>
        <v>0</v>
      </c>
      <c r="G27" s="155"/>
      <c r="H27" s="155">
        <v>3</v>
      </c>
      <c r="I27" s="156">
        <f>H27*100/H11</f>
        <v>2.6785714285714284</v>
      </c>
      <c r="J27" s="155"/>
      <c r="K27" s="155">
        <v>3</v>
      </c>
      <c r="L27" s="156">
        <f>K27*100/K11</f>
        <v>2.6785714285714284</v>
      </c>
      <c r="M27" s="155"/>
      <c r="N27" s="155">
        <v>2</v>
      </c>
      <c r="O27" s="156">
        <f>N27*100/N11</f>
        <v>1.7857142857142858</v>
      </c>
      <c r="P27" s="155"/>
      <c r="Q27" s="155">
        <v>0</v>
      </c>
      <c r="R27" s="156">
        <f>Q27*100/Q11</f>
        <v>0</v>
      </c>
      <c r="S27" s="155"/>
      <c r="T27" s="155">
        <v>0</v>
      </c>
      <c r="U27" s="156">
        <f>T27*100/T11</f>
        <v>0</v>
      </c>
      <c r="V27" s="157"/>
      <c r="W27" s="155">
        <v>8</v>
      </c>
      <c r="X27" s="156">
        <f>W27*100/W11</f>
        <v>1.0362694300518134</v>
      </c>
    </row>
    <row r="28" spans="3:24" s="154" customFormat="1" ht="11.45" customHeight="1" x14ac:dyDescent="0.2">
      <c r="C28" s="301"/>
      <c r="D28" s="155" t="s">
        <v>2186</v>
      </c>
      <c r="E28" s="155">
        <v>0</v>
      </c>
      <c r="F28" s="156">
        <f>E28*100/E11</f>
        <v>0</v>
      </c>
      <c r="G28" s="155"/>
      <c r="H28" s="155">
        <v>1</v>
      </c>
      <c r="I28" s="156">
        <f>H28*100/H11</f>
        <v>0.8928571428571429</v>
      </c>
      <c r="J28" s="155"/>
      <c r="K28" s="155">
        <v>0</v>
      </c>
      <c r="L28" s="156">
        <f>K28*100/K11</f>
        <v>0</v>
      </c>
      <c r="M28" s="155"/>
      <c r="N28" s="155">
        <v>0</v>
      </c>
      <c r="O28" s="156">
        <f>N28*100/N11</f>
        <v>0</v>
      </c>
      <c r="P28" s="155"/>
      <c r="Q28" s="155">
        <v>0</v>
      </c>
      <c r="R28" s="156">
        <f>Q28*100/Q11</f>
        <v>0</v>
      </c>
      <c r="S28" s="155"/>
      <c r="T28" s="155">
        <v>0</v>
      </c>
      <c r="U28" s="156">
        <f>T28*100/T11</f>
        <v>0</v>
      </c>
      <c r="V28" s="157"/>
      <c r="W28" s="155">
        <f t="shared" si="1"/>
        <v>1</v>
      </c>
      <c r="X28" s="156">
        <f>W28*100/W11</f>
        <v>0.12953367875647667</v>
      </c>
    </row>
    <row r="29" spans="3:24" s="154" customFormat="1" ht="11.45" customHeight="1" x14ac:dyDescent="0.2">
      <c r="C29" s="303"/>
      <c r="D29" s="155" t="s">
        <v>1041</v>
      </c>
      <c r="E29" s="155">
        <v>0</v>
      </c>
      <c r="F29" s="156">
        <f>E29*100/E11</f>
        <v>0</v>
      </c>
      <c r="G29" s="155"/>
      <c r="H29" s="155">
        <v>0</v>
      </c>
      <c r="I29" s="156">
        <f>H29*100/H11</f>
        <v>0</v>
      </c>
      <c r="J29" s="155"/>
      <c r="K29" s="155">
        <v>0</v>
      </c>
      <c r="L29" s="156">
        <f>K29*100/K11</f>
        <v>0</v>
      </c>
      <c r="M29" s="155"/>
      <c r="N29" s="155">
        <v>0</v>
      </c>
      <c r="O29" s="156">
        <f>N29*100/N11</f>
        <v>0</v>
      </c>
      <c r="P29" s="155"/>
      <c r="Q29" s="155">
        <v>0</v>
      </c>
      <c r="R29" s="156">
        <f>Q29*100/Q11</f>
        <v>0</v>
      </c>
      <c r="S29" s="155"/>
      <c r="T29" s="155">
        <v>0</v>
      </c>
      <c r="U29" s="156">
        <f>T29*100/T11</f>
        <v>0</v>
      </c>
      <c r="V29" s="156"/>
      <c r="W29" s="155">
        <f>E29+H29+K29+N29+Q29+T29</f>
        <v>0</v>
      </c>
      <c r="X29" s="156">
        <f>W29*100/W11</f>
        <v>0</v>
      </c>
    </row>
    <row r="30" spans="3:24" s="154" customFormat="1" ht="3.95" customHeight="1" x14ac:dyDescent="0.2">
      <c r="C30" s="181"/>
      <c r="D30" s="155"/>
      <c r="E30" s="155"/>
      <c r="F30" s="156"/>
      <c r="G30" s="155"/>
      <c r="H30" s="155"/>
      <c r="I30" s="156"/>
      <c r="J30" s="155"/>
      <c r="K30" s="155"/>
      <c r="L30" s="156"/>
      <c r="M30" s="155"/>
      <c r="N30" s="155"/>
      <c r="O30" s="156"/>
      <c r="P30" s="155"/>
      <c r="Q30" s="155"/>
      <c r="R30" s="156"/>
      <c r="S30" s="155"/>
      <c r="T30" s="155"/>
      <c r="U30" s="156"/>
      <c r="V30" s="156"/>
      <c r="W30" s="155"/>
      <c r="X30" s="156"/>
    </row>
    <row r="31" spans="3:24" s="154" customFormat="1" ht="11.45" customHeight="1" x14ac:dyDescent="0.2">
      <c r="C31" s="300" t="s">
        <v>2169</v>
      </c>
      <c r="D31" s="167" t="s">
        <v>2170</v>
      </c>
      <c r="E31" s="156">
        <v>76.7</v>
      </c>
      <c r="F31" s="156"/>
      <c r="G31" s="155"/>
      <c r="H31" s="156">
        <v>66.5</v>
      </c>
      <c r="I31" s="156"/>
      <c r="J31" s="155"/>
      <c r="K31" s="156">
        <v>66</v>
      </c>
      <c r="L31" s="156"/>
      <c r="M31" s="155"/>
      <c r="N31" s="156">
        <v>61.1</v>
      </c>
      <c r="O31" s="156"/>
      <c r="P31" s="155"/>
      <c r="Q31" s="155">
        <v>67.5</v>
      </c>
      <c r="R31" s="156"/>
      <c r="S31" s="155"/>
      <c r="T31" s="156">
        <v>66.47</v>
      </c>
      <c r="U31" s="156"/>
      <c r="V31" s="156"/>
      <c r="W31" s="155">
        <v>67.400000000000006</v>
      </c>
      <c r="X31" s="156"/>
    </row>
    <row r="32" spans="3:24" s="154" customFormat="1" ht="11.45" customHeight="1" x14ac:dyDescent="0.2">
      <c r="C32" s="301"/>
      <c r="D32" s="167" t="s">
        <v>2172</v>
      </c>
      <c r="E32" s="185">
        <f>(81 + 34/60)/60</f>
        <v>1.3594444444444445</v>
      </c>
      <c r="F32" s="156"/>
      <c r="G32" s="155"/>
      <c r="H32" s="185">
        <f>82.16666666/60</f>
        <v>1.3694444443333333</v>
      </c>
      <c r="I32" s="156"/>
      <c r="J32" s="155"/>
      <c r="K32" s="185">
        <f>82/60</f>
        <v>1.3666666666666667</v>
      </c>
      <c r="L32" s="156"/>
      <c r="M32" s="155"/>
      <c r="N32" s="185">
        <f>(2*3600+20*60+22)/3600</f>
        <v>2.3394444444444447</v>
      </c>
      <c r="O32" s="156"/>
      <c r="P32" s="155"/>
      <c r="Q32" s="155">
        <v>3.37</v>
      </c>
      <c r="R32" s="156"/>
      <c r="S32" s="155"/>
      <c r="T32" s="185">
        <v>4.5540000000000003</v>
      </c>
      <c r="U32" s="156"/>
      <c r="V32" s="156"/>
      <c r="W32" s="185">
        <v>2.5</v>
      </c>
      <c r="X32" s="156"/>
    </row>
    <row r="33" spans="3:24" s="154" customFormat="1" ht="11.45" customHeight="1" x14ac:dyDescent="0.2">
      <c r="C33" s="302"/>
      <c r="D33" s="165" t="s">
        <v>2173</v>
      </c>
      <c r="E33" s="187">
        <v>1.17</v>
      </c>
      <c r="F33" s="164">
        <f>E33*100/E32</f>
        <v>86.064568859828356</v>
      </c>
      <c r="G33" s="166"/>
      <c r="H33" s="187">
        <v>1.1200000000000001</v>
      </c>
      <c r="I33" s="164">
        <f>H33*100/H32</f>
        <v>81.784989864647883</v>
      </c>
      <c r="J33" s="166"/>
      <c r="K33" s="187">
        <v>1.1100000000000001</v>
      </c>
      <c r="L33" s="164">
        <f>K33*100/K32</f>
        <v>81.219512195121965</v>
      </c>
      <c r="M33" s="166"/>
      <c r="N33" s="187">
        <v>2.04</v>
      </c>
      <c r="O33" s="164">
        <f>N33*100/N32</f>
        <v>87.200189978627392</v>
      </c>
      <c r="P33" s="166"/>
      <c r="Q33" s="166">
        <v>2.54</v>
      </c>
      <c r="R33" s="164">
        <f>Q33*100/Q32</f>
        <v>75.370919881305639</v>
      </c>
      <c r="S33" s="166"/>
      <c r="T33" s="187">
        <v>3.8645554999999998</v>
      </c>
      <c r="U33" s="164">
        <f>T33*100/T32</f>
        <v>84.860682916117682</v>
      </c>
      <c r="V33" s="164"/>
      <c r="W33" s="166">
        <v>2.0299999999999998</v>
      </c>
      <c r="X33" s="164">
        <f>W33*100/W32</f>
        <v>81.199999999999989</v>
      </c>
    </row>
    <row r="34" spans="3:24" s="154" customFormat="1" ht="11.45" customHeight="1" x14ac:dyDescent="0.2">
      <c r="C34" s="186"/>
      <c r="D34" s="159"/>
      <c r="E34" s="159"/>
      <c r="F34" s="160"/>
      <c r="G34" s="159"/>
      <c r="H34" s="159"/>
      <c r="I34" s="160"/>
      <c r="J34" s="159"/>
      <c r="K34" s="159"/>
      <c r="L34" s="160"/>
      <c r="M34" s="159"/>
      <c r="N34" s="159"/>
      <c r="O34" s="160"/>
      <c r="P34" s="159"/>
      <c r="Q34" s="159"/>
      <c r="R34" s="160"/>
      <c r="S34" s="159"/>
      <c r="T34" s="159"/>
      <c r="U34" s="160"/>
      <c r="V34" s="160"/>
      <c r="W34" s="159"/>
      <c r="X34" s="160"/>
    </row>
    <row r="35" spans="3:24" s="237" customFormat="1" ht="11.45" customHeight="1" x14ac:dyDescent="0.2">
      <c r="C35" s="235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</row>
    <row r="36" spans="3:24" s="154" customFormat="1" ht="11.45" customHeight="1" x14ac:dyDescent="0.2">
      <c r="C36" s="184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</row>
    <row r="37" spans="3:24" s="154" customFormat="1" ht="11.45" customHeight="1" x14ac:dyDescent="0.2">
      <c r="C37" s="184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</row>
    <row r="38" spans="3:24" s="154" customFormat="1" ht="11.45" customHeight="1" x14ac:dyDescent="0.2">
      <c r="C38" s="18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</row>
    <row r="39" spans="3:24" ht="11.45" customHeight="1" x14ac:dyDescent="0.25">
      <c r="C39" s="182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</row>
    <row r="40" spans="3:24" s="154" customFormat="1" ht="12" x14ac:dyDescent="0.2"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</row>
    <row r="41" spans="3:24" x14ac:dyDescent="0.25">
      <c r="F41" s="150"/>
      <c r="I41" s="150"/>
      <c r="L41" s="150"/>
      <c r="O41" s="150"/>
      <c r="R41" s="150"/>
      <c r="U41" s="150"/>
      <c r="V41" s="150"/>
      <c r="W41" s="150"/>
      <c r="X41" s="150"/>
    </row>
    <row r="42" spans="3:24" x14ac:dyDescent="0.25">
      <c r="F42" s="150"/>
      <c r="I42" s="150"/>
      <c r="L42" s="150"/>
      <c r="O42" s="150"/>
      <c r="R42" s="150"/>
      <c r="U42" s="150"/>
      <c r="V42" s="150"/>
      <c r="W42" s="150"/>
      <c r="X42" s="150"/>
    </row>
    <row r="43" spans="3:24" x14ac:dyDescent="0.25">
      <c r="F43" s="150"/>
      <c r="I43" s="150"/>
      <c r="L43" s="150"/>
      <c r="O43" s="150"/>
      <c r="R43" s="150"/>
      <c r="U43" s="150"/>
      <c r="V43" s="150"/>
      <c r="W43" s="150"/>
      <c r="X43" s="150"/>
    </row>
  </sheetData>
  <mergeCells count="11">
    <mergeCell ref="W9:X9"/>
    <mergeCell ref="E9:F9"/>
    <mergeCell ref="H9:I9"/>
    <mergeCell ref="K9:L9"/>
    <mergeCell ref="N9:O9"/>
    <mergeCell ref="Q9:R9"/>
    <mergeCell ref="C31:C33"/>
    <mergeCell ref="C12:C18"/>
    <mergeCell ref="C20:C29"/>
    <mergeCell ref="C9:D10"/>
    <mergeCell ref="T9:U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8"/>
  <sheetViews>
    <sheetView topLeftCell="A12" zoomScale="178" zoomScaleNormal="178" workbookViewId="0">
      <selection activeCell="A19" sqref="A19:XFD35"/>
    </sheetView>
  </sheetViews>
  <sheetFormatPr defaultRowHeight="15" x14ac:dyDescent="0.25"/>
  <cols>
    <col min="1" max="1" width="1.7109375" style="14" customWidth="1"/>
    <col min="2" max="2" width="4.28515625" style="14" customWidth="1"/>
    <col min="3" max="3" width="6.7109375" style="14" customWidth="1"/>
    <col min="4" max="4" width="5.28515625" style="14" customWidth="1"/>
    <col min="5" max="5" width="3.7109375" style="14" customWidth="1"/>
    <col min="6" max="6" width="6.7109375" style="14" customWidth="1"/>
    <col min="7" max="7" width="5.28515625" style="14" customWidth="1"/>
    <col min="8" max="8" width="3.7109375" style="14" customWidth="1"/>
    <col min="9" max="9" width="6.7109375" style="14" customWidth="1"/>
    <col min="10" max="10" width="5.28515625" style="14" customWidth="1"/>
    <col min="11" max="11" width="3.7109375" style="14" customWidth="1"/>
    <col min="12" max="12" width="6.7109375" style="14" customWidth="1"/>
    <col min="13" max="13" width="5.28515625" style="14" customWidth="1"/>
    <col min="14" max="14" width="3.7109375" style="14" customWidth="1"/>
    <col min="15" max="15" width="6.7109375" style="14" customWidth="1"/>
    <col min="16" max="16" width="5.28515625" style="14" customWidth="1"/>
    <col min="17" max="17" width="3.7109375" style="14" customWidth="1"/>
    <col min="18" max="18" width="6.7109375" style="14" customWidth="1"/>
    <col min="19" max="19" width="5.28515625" style="14" customWidth="1"/>
    <col min="20" max="21" width="3.7109375" style="14" customWidth="1"/>
    <col min="22" max="16384" width="9.140625" style="14"/>
  </cols>
  <sheetData>
    <row r="1" spans="1:21" ht="18.75" x14ac:dyDescent="0.3">
      <c r="A1" s="251" t="s">
        <v>2220</v>
      </c>
    </row>
    <row r="5" spans="1:21" s="209" customFormat="1" ht="11.1" customHeight="1" x14ac:dyDescent="0.2">
      <c r="B5" s="229"/>
      <c r="C5" s="320" t="s">
        <v>7</v>
      </c>
      <c r="D5" s="318"/>
      <c r="E5" s="318"/>
      <c r="F5" s="318"/>
      <c r="G5" s="318"/>
      <c r="H5" s="321"/>
      <c r="I5" s="312" t="s">
        <v>202</v>
      </c>
      <c r="J5" s="313"/>
      <c r="K5" s="313"/>
      <c r="L5" s="313"/>
      <c r="M5" s="313"/>
      <c r="N5" s="314"/>
      <c r="O5" s="318" t="s">
        <v>8</v>
      </c>
      <c r="P5" s="318"/>
      <c r="Q5" s="318"/>
      <c r="R5" s="318"/>
      <c r="S5" s="318"/>
      <c r="T5" s="319"/>
    </row>
    <row r="6" spans="1:21" s="209" customFormat="1" ht="11.1" customHeight="1" x14ac:dyDescent="0.2">
      <c r="B6" s="309" t="s">
        <v>184</v>
      </c>
      <c r="C6" s="315" t="s">
        <v>541</v>
      </c>
      <c r="D6" s="311"/>
      <c r="E6" s="311"/>
      <c r="F6" s="311" t="s">
        <v>542</v>
      </c>
      <c r="G6" s="311"/>
      <c r="H6" s="316"/>
      <c r="I6" s="315" t="s">
        <v>541</v>
      </c>
      <c r="J6" s="317"/>
      <c r="K6" s="317"/>
      <c r="L6" s="311" t="s">
        <v>542</v>
      </c>
      <c r="M6" s="311"/>
      <c r="N6" s="316"/>
      <c r="O6" s="317" t="s">
        <v>541</v>
      </c>
      <c r="P6" s="317"/>
      <c r="Q6" s="317"/>
      <c r="R6" s="311" t="s">
        <v>542</v>
      </c>
      <c r="S6" s="311"/>
      <c r="T6" s="311"/>
    </row>
    <row r="7" spans="1:21" s="209" customFormat="1" ht="11.1" customHeight="1" x14ac:dyDescent="0.2">
      <c r="B7" s="310"/>
      <c r="C7" s="322" t="s">
        <v>1</v>
      </c>
      <c r="D7" s="323"/>
      <c r="E7" s="210" t="s">
        <v>1018</v>
      </c>
      <c r="F7" s="324" t="s">
        <v>1</v>
      </c>
      <c r="G7" s="323"/>
      <c r="H7" s="225" t="s">
        <v>1018</v>
      </c>
      <c r="I7" s="322" t="s">
        <v>1</v>
      </c>
      <c r="J7" s="323"/>
      <c r="K7" s="210" t="s">
        <v>1018</v>
      </c>
      <c r="L7" s="324" t="s">
        <v>1</v>
      </c>
      <c r="M7" s="323"/>
      <c r="N7" s="225" t="s">
        <v>1018</v>
      </c>
      <c r="O7" s="325" t="s">
        <v>1</v>
      </c>
      <c r="P7" s="323"/>
      <c r="Q7" s="210" t="s">
        <v>1018</v>
      </c>
      <c r="R7" s="324" t="s">
        <v>1</v>
      </c>
      <c r="S7" s="323"/>
      <c r="T7" s="210" t="s">
        <v>1018</v>
      </c>
    </row>
    <row r="8" spans="1:21" s="211" customFormat="1" ht="2.1" customHeight="1" x14ac:dyDescent="0.2">
      <c r="B8" s="212"/>
      <c r="C8" s="232"/>
      <c r="D8" s="155"/>
      <c r="E8" s="155"/>
      <c r="F8" s="155"/>
      <c r="G8" s="155"/>
      <c r="H8" s="226"/>
      <c r="I8" s="232"/>
      <c r="J8" s="155"/>
      <c r="K8" s="155"/>
      <c r="L8" s="155"/>
      <c r="M8" s="155"/>
      <c r="N8" s="226"/>
      <c r="O8" s="167"/>
      <c r="P8" s="155"/>
      <c r="Q8" s="167"/>
      <c r="R8" s="155"/>
      <c r="S8" s="155"/>
      <c r="T8" s="155"/>
    </row>
    <row r="9" spans="1:21" s="211" customFormat="1" ht="11.1" customHeight="1" x14ac:dyDescent="0.2">
      <c r="B9" s="224">
        <v>4</v>
      </c>
      <c r="C9" s="232" t="s">
        <v>543</v>
      </c>
      <c r="D9" s="155" t="s">
        <v>544</v>
      </c>
      <c r="E9" s="155">
        <v>31</v>
      </c>
      <c r="F9" s="155" t="s">
        <v>545</v>
      </c>
      <c r="G9" s="155" t="s">
        <v>546</v>
      </c>
      <c r="H9" s="226">
        <v>119</v>
      </c>
      <c r="I9" s="232" t="s">
        <v>547</v>
      </c>
      <c r="J9" s="155" t="s">
        <v>2209</v>
      </c>
      <c r="K9" s="155">
        <v>26</v>
      </c>
      <c r="L9" s="155" t="s">
        <v>548</v>
      </c>
      <c r="M9" s="155" t="s">
        <v>1031</v>
      </c>
      <c r="N9" s="226">
        <v>272</v>
      </c>
      <c r="O9" s="167" t="s">
        <v>549</v>
      </c>
      <c r="P9" s="155" t="s">
        <v>550</v>
      </c>
      <c r="Q9" s="167">
        <v>34</v>
      </c>
      <c r="R9" s="155" t="s">
        <v>552</v>
      </c>
      <c r="S9" s="155" t="s">
        <v>551</v>
      </c>
      <c r="T9" s="155">
        <v>116</v>
      </c>
      <c r="U9" s="195"/>
    </row>
    <row r="10" spans="1:21" s="211" customFormat="1" ht="11.1" customHeight="1" x14ac:dyDescent="0.2">
      <c r="B10" s="224">
        <v>3</v>
      </c>
      <c r="C10" s="232" t="s">
        <v>553</v>
      </c>
      <c r="D10" s="155" t="s">
        <v>554</v>
      </c>
      <c r="E10" s="155">
        <v>23</v>
      </c>
      <c r="F10" s="155" t="s">
        <v>555</v>
      </c>
      <c r="G10" s="155" t="s">
        <v>556</v>
      </c>
      <c r="H10" s="226">
        <v>96</v>
      </c>
      <c r="I10" s="232" t="s">
        <v>557</v>
      </c>
      <c r="J10" s="155" t="s">
        <v>558</v>
      </c>
      <c r="K10" s="155">
        <v>22</v>
      </c>
      <c r="L10" s="155" t="s">
        <v>559</v>
      </c>
      <c r="M10" s="155" t="s">
        <v>560</v>
      </c>
      <c r="N10" s="226">
        <v>176</v>
      </c>
      <c r="O10" s="167" t="s">
        <v>547</v>
      </c>
      <c r="P10" s="155" t="s">
        <v>561</v>
      </c>
      <c r="Q10" s="167">
        <v>30</v>
      </c>
      <c r="R10" s="155" t="s">
        <v>562</v>
      </c>
      <c r="S10" s="155" t="s">
        <v>563</v>
      </c>
      <c r="T10" s="155">
        <v>122</v>
      </c>
      <c r="U10" s="195"/>
    </row>
    <row r="11" spans="1:21" s="211" customFormat="1" ht="11.1" customHeight="1" x14ac:dyDescent="0.2">
      <c r="B11" s="224">
        <v>2</v>
      </c>
      <c r="C11" s="232" t="s">
        <v>569</v>
      </c>
      <c r="D11" s="155" t="s">
        <v>570</v>
      </c>
      <c r="E11" s="155">
        <v>40</v>
      </c>
      <c r="F11" s="155" t="s">
        <v>564</v>
      </c>
      <c r="G11" s="155" t="s">
        <v>565</v>
      </c>
      <c r="H11" s="226">
        <v>143</v>
      </c>
      <c r="I11" s="232" t="s">
        <v>571</v>
      </c>
      <c r="J11" s="155" t="s">
        <v>572</v>
      </c>
      <c r="K11" s="155">
        <v>14</v>
      </c>
      <c r="L11" s="155" t="s">
        <v>548</v>
      </c>
      <c r="M11" s="155" t="s">
        <v>566</v>
      </c>
      <c r="N11" s="226">
        <v>173</v>
      </c>
      <c r="O11" s="167" t="s">
        <v>573</v>
      </c>
      <c r="P11" s="155" t="s">
        <v>574</v>
      </c>
      <c r="Q11" s="167">
        <v>42</v>
      </c>
      <c r="R11" s="155" t="s">
        <v>567</v>
      </c>
      <c r="S11" s="155" t="s">
        <v>568</v>
      </c>
      <c r="T11" s="155">
        <v>165</v>
      </c>
      <c r="U11" s="195"/>
    </row>
    <row r="12" spans="1:21" s="211" customFormat="1" ht="11.1" customHeight="1" x14ac:dyDescent="0.2">
      <c r="B12" s="224">
        <v>1</v>
      </c>
      <c r="C12" s="232" t="s">
        <v>584</v>
      </c>
      <c r="D12" s="155" t="s">
        <v>577</v>
      </c>
      <c r="E12" s="155">
        <v>38</v>
      </c>
      <c r="F12" s="155" t="s">
        <v>579</v>
      </c>
      <c r="G12" s="155" t="s">
        <v>578</v>
      </c>
      <c r="H12" s="226">
        <v>106</v>
      </c>
      <c r="I12" s="232" t="s">
        <v>1005</v>
      </c>
      <c r="J12" s="155" t="s">
        <v>1006</v>
      </c>
      <c r="K12" s="167">
        <v>17</v>
      </c>
      <c r="L12" s="155" t="s">
        <v>575</v>
      </c>
      <c r="M12" s="155" t="s">
        <v>576</v>
      </c>
      <c r="N12" s="226">
        <v>157</v>
      </c>
      <c r="O12" s="167" t="s">
        <v>582</v>
      </c>
      <c r="P12" s="155" t="s">
        <v>583</v>
      </c>
      <c r="Q12" s="167">
        <v>41</v>
      </c>
      <c r="R12" s="155" t="s">
        <v>580</v>
      </c>
      <c r="S12" s="155" t="s">
        <v>581</v>
      </c>
      <c r="T12" s="155">
        <v>127</v>
      </c>
    </row>
    <row r="13" spans="1:21" s="211" customFormat="1" ht="11.1" customHeight="1" x14ac:dyDescent="0.2">
      <c r="B13" s="224" t="s">
        <v>188</v>
      </c>
      <c r="C13" s="232" t="s">
        <v>1016</v>
      </c>
      <c r="D13" s="155" t="s">
        <v>1017</v>
      </c>
      <c r="E13" s="155">
        <v>36</v>
      </c>
      <c r="F13" s="155" t="s">
        <v>1045</v>
      </c>
      <c r="G13" s="155" t="s">
        <v>1046</v>
      </c>
      <c r="H13" s="226">
        <v>149</v>
      </c>
      <c r="I13" s="232" t="s">
        <v>1014</v>
      </c>
      <c r="J13" s="155" t="s">
        <v>1015</v>
      </c>
      <c r="K13" s="167">
        <v>17</v>
      </c>
      <c r="L13" s="155" t="s">
        <v>1011</v>
      </c>
      <c r="M13" s="155" t="s">
        <v>1012</v>
      </c>
      <c r="N13" s="226">
        <v>217</v>
      </c>
      <c r="O13" s="167" t="s">
        <v>1043</v>
      </c>
      <c r="P13" s="155" t="s">
        <v>1044</v>
      </c>
      <c r="Q13" s="167">
        <v>56</v>
      </c>
      <c r="R13" s="213" t="s">
        <v>575</v>
      </c>
      <c r="S13" s="155" t="s">
        <v>1013</v>
      </c>
      <c r="T13" s="167">
        <v>126</v>
      </c>
    </row>
    <row r="14" spans="1:21" s="211" customFormat="1" ht="11.1" customHeight="1" x14ac:dyDescent="0.2">
      <c r="B14" s="230" t="s">
        <v>2175</v>
      </c>
      <c r="C14" s="233">
        <v>41</v>
      </c>
      <c r="D14" s="198" t="s">
        <v>2198</v>
      </c>
      <c r="E14" s="198">
        <v>44</v>
      </c>
      <c r="F14" s="198">
        <v>17</v>
      </c>
      <c r="G14" s="198" t="s">
        <v>2198</v>
      </c>
      <c r="H14" s="227">
        <v>68</v>
      </c>
      <c r="I14" s="233">
        <v>38</v>
      </c>
      <c r="J14" s="198" t="s">
        <v>2199</v>
      </c>
      <c r="K14" s="214">
        <v>28</v>
      </c>
      <c r="L14" s="198">
        <v>6</v>
      </c>
      <c r="M14" s="198" t="s">
        <v>2199</v>
      </c>
      <c r="N14" s="227">
        <v>197</v>
      </c>
      <c r="O14" s="214">
        <v>75</v>
      </c>
      <c r="P14" s="198" t="s">
        <v>2198</v>
      </c>
      <c r="Q14" s="214">
        <v>51</v>
      </c>
      <c r="R14" s="214">
        <v>98</v>
      </c>
      <c r="S14" s="198" t="s">
        <v>2199</v>
      </c>
      <c r="T14" s="214">
        <v>82</v>
      </c>
    </row>
    <row r="15" spans="1:21" s="211" customFormat="1" ht="11.1" customHeight="1" x14ac:dyDescent="0.2">
      <c r="B15" s="231" t="s">
        <v>2176</v>
      </c>
      <c r="C15" s="234" t="s">
        <v>2177</v>
      </c>
      <c r="D15" s="166" t="s">
        <v>554</v>
      </c>
      <c r="E15" s="166">
        <v>23</v>
      </c>
      <c r="F15" s="166" t="s">
        <v>2178</v>
      </c>
      <c r="G15" s="166" t="s">
        <v>1046</v>
      </c>
      <c r="H15" s="228">
        <v>149</v>
      </c>
      <c r="I15" s="234" t="s">
        <v>2179</v>
      </c>
      <c r="J15" s="166" t="s">
        <v>572</v>
      </c>
      <c r="K15" s="166">
        <v>14</v>
      </c>
      <c r="L15" s="166" t="s">
        <v>2180</v>
      </c>
      <c r="M15" s="166" t="s">
        <v>1031</v>
      </c>
      <c r="N15" s="228">
        <v>272</v>
      </c>
      <c r="O15" s="165" t="s">
        <v>2181</v>
      </c>
      <c r="P15" s="166" t="s">
        <v>561</v>
      </c>
      <c r="Q15" s="166">
        <v>30</v>
      </c>
      <c r="R15" s="166" t="s">
        <v>2182</v>
      </c>
      <c r="S15" s="166" t="s">
        <v>568</v>
      </c>
      <c r="T15" s="166">
        <v>165</v>
      </c>
    </row>
    <row r="16" spans="1:21" s="211" customFormat="1" ht="12" x14ac:dyDescent="0.2"/>
    <row r="17" s="211" customFormat="1" ht="12" x14ac:dyDescent="0.2"/>
    <row r="18" s="211" customFormat="1" ht="12" x14ac:dyDescent="0.2"/>
  </sheetData>
  <mergeCells count="16">
    <mergeCell ref="B6:B7"/>
    <mergeCell ref="R6:T6"/>
    <mergeCell ref="I5:N5"/>
    <mergeCell ref="C6:E6"/>
    <mergeCell ref="F6:H6"/>
    <mergeCell ref="I6:K6"/>
    <mergeCell ref="L6:N6"/>
    <mergeCell ref="O6:Q6"/>
    <mergeCell ref="O5:T5"/>
    <mergeCell ref="C5:H5"/>
    <mergeCell ref="C7:D7"/>
    <mergeCell ref="F7:G7"/>
    <mergeCell ref="I7:J7"/>
    <mergeCell ref="L7:M7"/>
    <mergeCell ref="O7:P7"/>
    <mergeCell ref="R7:S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F4C4-3564-4FA0-BD3F-84A1A8FF42DF}">
  <dimension ref="A1:O123"/>
  <sheetViews>
    <sheetView topLeftCell="A2" workbookViewId="0">
      <pane ySplit="9" topLeftCell="A11" activePane="bottomLeft" state="frozen"/>
      <selection activeCell="A2" sqref="A2"/>
      <selection pane="bottomLeft" activeCell="B11" sqref="B11"/>
    </sheetView>
  </sheetViews>
  <sheetFormatPr defaultRowHeight="15" x14ac:dyDescent="0.25"/>
  <cols>
    <col min="1" max="1" width="1.7109375" style="254" customWidth="1"/>
    <col min="2" max="2" width="4.7109375" style="254" customWidth="1"/>
    <col min="3" max="3" width="6.7109375" style="254" customWidth="1"/>
    <col min="4" max="4" width="18.7109375" style="254" customWidth="1"/>
    <col min="5" max="5" width="7.7109375" style="254" customWidth="1"/>
    <col min="6" max="7" width="18.7109375" style="254" customWidth="1"/>
    <col min="8" max="8" width="7.7109375" style="254" customWidth="1"/>
    <col min="9" max="10" width="12.7109375" style="254" customWidth="1"/>
    <col min="11" max="11" width="21.7109375" style="254" customWidth="1"/>
    <col min="12" max="12" width="10.7109375" style="254" customWidth="1"/>
    <col min="13" max="13" width="4.7109375" style="254" customWidth="1"/>
    <col min="14" max="14" width="7.7109375" style="254" customWidth="1"/>
    <col min="15" max="15" width="60.7109375" style="262" customWidth="1"/>
    <col min="16" max="16384" width="9.140625" style="252"/>
  </cols>
  <sheetData>
    <row r="1" spans="1:15" hidden="1" x14ac:dyDescent="0.25">
      <c r="A1" s="254" t="s">
        <v>2222</v>
      </c>
      <c r="B1" s="254" t="s">
        <v>2568</v>
      </c>
      <c r="C1" s="254" t="s">
        <v>2567</v>
      </c>
      <c r="D1" s="254" t="s">
        <v>2566</v>
      </c>
      <c r="E1" s="254" t="s">
        <v>2565</v>
      </c>
      <c r="F1" s="254" t="s">
        <v>2223</v>
      </c>
      <c r="G1" s="254" t="s">
        <v>2221</v>
      </c>
      <c r="H1" s="254" t="s">
        <v>2229</v>
      </c>
      <c r="I1" s="254" t="s">
        <v>2228</v>
      </c>
      <c r="J1" s="254" t="s">
        <v>2227</v>
      </c>
      <c r="K1" s="254" t="s">
        <v>2397</v>
      </c>
      <c r="L1" s="254" t="s">
        <v>2224</v>
      </c>
      <c r="M1" s="254" t="s">
        <v>2225</v>
      </c>
      <c r="N1" s="262" t="s">
        <v>2226</v>
      </c>
      <c r="O1" s="252"/>
    </row>
    <row r="2" spans="1:15" ht="18.75" x14ac:dyDescent="0.3">
      <c r="A2" s="258" t="s">
        <v>2396</v>
      </c>
      <c r="N2" s="262"/>
      <c r="O2" s="252"/>
    </row>
    <row r="3" spans="1:15" x14ac:dyDescent="0.25">
      <c r="N3" s="262"/>
      <c r="O3" s="252"/>
    </row>
    <row r="4" spans="1:15" x14ac:dyDescent="0.25">
      <c r="N4" s="262"/>
      <c r="O4" s="252"/>
    </row>
    <row r="5" spans="1:15" hidden="1" x14ac:dyDescent="0.25">
      <c r="N5" s="262"/>
      <c r="O5" s="252"/>
    </row>
    <row r="6" spans="1:15" hidden="1" x14ac:dyDescent="0.25">
      <c r="N6" s="262"/>
      <c r="O6" s="252"/>
    </row>
    <row r="7" spans="1:15" hidden="1" x14ac:dyDescent="0.25">
      <c r="N7" s="262"/>
      <c r="O7" s="252"/>
    </row>
    <row r="8" spans="1:15" hidden="1" x14ac:dyDescent="0.25">
      <c r="N8" s="262"/>
      <c r="O8" s="252"/>
    </row>
    <row r="9" spans="1:15" s="269" customFormat="1" ht="15.75" x14ac:dyDescent="0.25">
      <c r="B9" s="273" t="s">
        <v>0</v>
      </c>
      <c r="C9" s="270" t="s">
        <v>2231</v>
      </c>
      <c r="D9" s="270" t="s">
        <v>2</v>
      </c>
      <c r="E9" s="270" t="s">
        <v>2232</v>
      </c>
      <c r="F9" s="270" t="s">
        <v>3</v>
      </c>
      <c r="G9" s="270" t="s">
        <v>194</v>
      </c>
      <c r="H9" s="270" t="s">
        <v>2170</v>
      </c>
      <c r="I9" s="270" t="s">
        <v>2233</v>
      </c>
      <c r="J9" s="270" t="s">
        <v>2234</v>
      </c>
      <c r="K9" s="270" t="s">
        <v>222</v>
      </c>
      <c r="L9" s="270" t="s">
        <v>195</v>
      </c>
      <c r="M9" s="270" t="s">
        <v>12</v>
      </c>
      <c r="N9" s="274" t="s">
        <v>13</v>
      </c>
    </row>
    <row r="10" spans="1:15" x14ac:dyDescent="0.25">
      <c r="B10" s="253"/>
      <c r="N10" s="262"/>
      <c r="O10" s="252"/>
    </row>
    <row r="11" spans="1:15" x14ac:dyDescent="0.25">
      <c r="B11" s="253">
        <v>1</v>
      </c>
      <c r="C11" s="256">
        <v>1</v>
      </c>
      <c r="D11" s="256" t="s">
        <v>2235</v>
      </c>
      <c r="E11" s="256" t="s">
        <v>2282</v>
      </c>
      <c r="F11" s="256" t="s">
        <v>265</v>
      </c>
      <c r="G11" s="256" t="s">
        <v>326</v>
      </c>
      <c r="H11" s="256">
        <v>70</v>
      </c>
      <c r="I11" s="256">
        <v>0</v>
      </c>
      <c r="J11" s="256">
        <v>0</v>
      </c>
      <c r="K11" s="256" t="s">
        <v>2283</v>
      </c>
      <c r="L11" s="267">
        <v>5.3078703703703704E-2</v>
      </c>
      <c r="M11" s="256" t="s">
        <v>599</v>
      </c>
      <c r="N11" s="275" t="s">
        <v>601</v>
      </c>
      <c r="O11" s="252"/>
    </row>
    <row r="12" spans="1:15" x14ac:dyDescent="0.25">
      <c r="B12" s="253">
        <v>2</v>
      </c>
      <c r="C12" s="256">
        <v>1</v>
      </c>
      <c r="D12" s="256" t="s">
        <v>262</v>
      </c>
      <c r="E12" s="256" t="s">
        <v>7</v>
      </c>
      <c r="F12" s="256" t="s">
        <v>269</v>
      </c>
      <c r="G12" s="256" t="s">
        <v>330</v>
      </c>
      <c r="H12" s="256">
        <v>82</v>
      </c>
      <c r="I12" s="256">
        <v>9.68</v>
      </c>
      <c r="J12" s="256">
        <v>7.08</v>
      </c>
      <c r="K12" s="256" t="s">
        <v>2284</v>
      </c>
      <c r="L12" s="267">
        <v>5.9722222222222225E-2</v>
      </c>
      <c r="M12" s="256" t="s">
        <v>2236</v>
      </c>
      <c r="N12" s="275" t="s">
        <v>2255</v>
      </c>
      <c r="O12" s="252"/>
    </row>
    <row r="13" spans="1:15" x14ac:dyDescent="0.25">
      <c r="B13" s="253">
        <v>3</v>
      </c>
      <c r="C13" s="256">
        <v>1</v>
      </c>
      <c r="D13" s="256" t="s">
        <v>272</v>
      </c>
      <c r="E13" s="256" t="s">
        <v>7</v>
      </c>
      <c r="F13" s="256" t="s">
        <v>172</v>
      </c>
      <c r="G13" s="256" t="s">
        <v>330</v>
      </c>
      <c r="H13" s="256">
        <v>60</v>
      </c>
      <c r="I13" s="256">
        <v>19.04</v>
      </c>
      <c r="J13" s="256">
        <v>9.16</v>
      </c>
      <c r="K13" s="256" t="s">
        <v>2285</v>
      </c>
      <c r="L13" s="267">
        <v>4.9618055555555561E-2</v>
      </c>
      <c r="M13" s="256" t="s">
        <v>2237</v>
      </c>
      <c r="N13" s="275" t="s">
        <v>2256</v>
      </c>
      <c r="O13" s="252"/>
    </row>
    <row r="14" spans="1:15" x14ac:dyDescent="0.25">
      <c r="B14" s="253">
        <v>4</v>
      </c>
      <c r="C14" s="256">
        <v>1</v>
      </c>
      <c r="D14" s="256" t="s">
        <v>259</v>
      </c>
      <c r="E14" s="256" t="s">
        <v>7</v>
      </c>
      <c r="F14" s="256" t="s">
        <v>267</v>
      </c>
      <c r="G14" s="256" t="s">
        <v>330</v>
      </c>
      <c r="H14" s="256">
        <v>105</v>
      </c>
      <c r="I14" s="256">
        <v>18.41</v>
      </c>
      <c r="J14" s="256">
        <v>8.0399999999999991</v>
      </c>
      <c r="K14" s="256" t="s">
        <v>2286</v>
      </c>
      <c r="L14" s="267">
        <v>6.3784722222222215E-2</v>
      </c>
      <c r="M14" s="256" t="s">
        <v>739</v>
      </c>
      <c r="N14" s="275" t="s">
        <v>329</v>
      </c>
      <c r="O14" s="252"/>
    </row>
    <row r="15" spans="1:15" x14ac:dyDescent="0.25">
      <c r="B15" s="253">
        <v>5</v>
      </c>
      <c r="C15" s="256">
        <v>2</v>
      </c>
      <c r="D15" s="256" t="s">
        <v>265</v>
      </c>
      <c r="E15" s="256" t="s">
        <v>2282</v>
      </c>
      <c r="F15" s="256" t="s">
        <v>267</v>
      </c>
      <c r="G15" s="256" t="s">
        <v>334</v>
      </c>
      <c r="H15" s="256">
        <v>56</v>
      </c>
      <c r="I15" s="256">
        <v>0</v>
      </c>
      <c r="J15" s="256">
        <v>0</v>
      </c>
      <c r="K15" s="256" t="s">
        <v>2287</v>
      </c>
      <c r="L15" s="267">
        <v>4.6469907407407411E-2</v>
      </c>
      <c r="M15" s="256" t="s">
        <v>671</v>
      </c>
      <c r="N15" s="275" t="s">
        <v>764</v>
      </c>
      <c r="O15" s="252"/>
    </row>
    <row r="16" spans="1:15" x14ac:dyDescent="0.25">
      <c r="B16" s="253">
        <v>6</v>
      </c>
      <c r="C16" s="256">
        <v>2</v>
      </c>
      <c r="D16" s="256" t="s">
        <v>172</v>
      </c>
      <c r="E16" s="256" t="s">
        <v>8</v>
      </c>
      <c r="F16" s="256" t="s">
        <v>259</v>
      </c>
      <c r="G16" s="256" t="s">
        <v>330</v>
      </c>
      <c r="H16" s="256">
        <v>56</v>
      </c>
      <c r="I16" s="256">
        <v>-7.94</v>
      </c>
      <c r="J16" s="256">
        <v>-13.28</v>
      </c>
      <c r="K16" s="256" t="s">
        <v>2288</v>
      </c>
      <c r="L16" s="267">
        <v>4.7476851851851853E-2</v>
      </c>
      <c r="M16" s="256" t="s">
        <v>27</v>
      </c>
      <c r="N16" s="275" t="s">
        <v>345</v>
      </c>
      <c r="O16" s="252"/>
    </row>
    <row r="17" spans="2:15" x14ac:dyDescent="0.25">
      <c r="B17" s="253">
        <v>7</v>
      </c>
      <c r="C17" s="256">
        <v>2</v>
      </c>
      <c r="D17" s="256" t="s">
        <v>269</v>
      </c>
      <c r="E17" s="256" t="s">
        <v>2282</v>
      </c>
      <c r="F17" s="256" t="s">
        <v>272</v>
      </c>
      <c r="G17" s="256" t="s">
        <v>326</v>
      </c>
      <c r="H17" s="256">
        <v>47</v>
      </c>
      <c r="I17" s="256">
        <v>0</v>
      </c>
      <c r="J17" s="256">
        <v>0</v>
      </c>
      <c r="K17" s="256" t="s">
        <v>2289</v>
      </c>
      <c r="L17" s="267">
        <v>4.1828703703703701E-2</v>
      </c>
      <c r="M17" s="256" t="s">
        <v>648</v>
      </c>
      <c r="N17" s="275" t="s">
        <v>650</v>
      </c>
      <c r="O17" s="252"/>
    </row>
    <row r="18" spans="2:15" x14ac:dyDescent="0.25">
      <c r="B18" s="253">
        <v>8</v>
      </c>
      <c r="C18" s="256">
        <v>2</v>
      </c>
      <c r="D18" s="256" t="s">
        <v>2235</v>
      </c>
      <c r="E18" s="256" t="s">
        <v>8</v>
      </c>
      <c r="F18" s="256" t="s">
        <v>262</v>
      </c>
      <c r="G18" s="256" t="s">
        <v>330</v>
      </c>
      <c r="H18" s="256">
        <v>74</v>
      </c>
      <c r="I18" s="256">
        <v>-8.98</v>
      </c>
      <c r="J18" s="256">
        <v>-32.08</v>
      </c>
      <c r="K18" s="256" t="s">
        <v>2290</v>
      </c>
      <c r="L18" s="267">
        <v>5.2534722222222219E-2</v>
      </c>
      <c r="M18" s="256" t="s">
        <v>2238</v>
      </c>
      <c r="N18" s="275" t="s">
        <v>2257</v>
      </c>
      <c r="O18" s="252"/>
    </row>
    <row r="19" spans="2:15" x14ac:dyDescent="0.25">
      <c r="B19" s="253">
        <v>9</v>
      </c>
      <c r="C19" s="256">
        <v>3</v>
      </c>
      <c r="D19" s="256" t="s">
        <v>262</v>
      </c>
      <c r="E19" s="256" t="s">
        <v>8</v>
      </c>
      <c r="F19" s="256" t="s">
        <v>265</v>
      </c>
      <c r="G19" s="256" t="s">
        <v>347</v>
      </c>
      <c r="H19" s="256">
        <v>101</v>
      </c>
      <c r="I19" s="256">
        <v>-2.73</v>
      </c>
      <c r="J19" s="256">
        <v>-3.42</v>
      </c>
      <c r="K19" s="256" t="s">
        <v>2291</v>
      </c>
      <c r="L19" s="267">
        <v>6.3020833333333331E-2</v>
      </c>
      <c r="M19" s="256" t="s">
        <v>872</v>
      </c>
      <c r="N19" s="275" t="s">
        <v>874</v>
      </c>
      <c r="O19" s="252"/>
    </row>
    <row r="20" spans="2:15" x14ac:dyDescent="0.25">
      <c r="B20" s="253">
        <v>10</v>
      </c>
      <c r="C20" s="256">
        <v>3</v>
      </c>
      <c r="D20" s="256" t="s">
        <v>272</v>
      </c>
      <c r="E20" s="256" t="s">
        <v>2282</v>
      </c>
      <c r="F20" s="256" t="s">
        <v>2235</v>
      </c>
      <c r="G20" s="256" t="s">
        <v>334</v>
      </c>
      <c r="H20" s="256">
        <v>121</v>
      </c>
      <c r="I20" s="256">
        <v>0</v>
      </c>
      <c r="J20" s="256">
        <v>0</v>
      </c>
      <c r="K20" s="256" t="s">
        <v>2292</v>
      </c>
      <c r="L20" s="267">
        <v>6.5451388888888892E-2</v>
      </c>
      <c r="M20" s="256" t="s">
        <v>887</v>
      </c>
      <c r="N20" s="275" t="s">
        <v>889</v>
      </c>
      <c r="O20" s="252"/>
    </row>
    <row r="21" spans="2:15" x14ac:dyDescent="0.25">
      <c r="B21" s="253">
        <v>11</v>
      </c>
      <c r="C21" s="256">
        <v>3</v>
      </c>
      <c r="D21" s="256" t="s">
        <v>259</v>
      </c>
      <c r="E21" s="256" t="s">
        <v>2282</v>
      </c>
      <c r="F21" s="256" t="s">
        <v>269</v>
      </c>
      <c r="G21" s="256" t="s">
        <v>326</v>
      </c>
      <c r="H21" s="256">
        <v>144</v>
      </c>
      <c r="I21" s="256">
        <v>0</v>
      </c>
      <c r="J21" s="256">
        <v>0</v>
      </c>
      <c r="K21" s="256" t="s">
        <v>2293</v>
      </c>
      <c r="L21" s="267">
        <v>7.4236111111111114E-2</v>
      </c>
      <c r="M21" s="256" t="s">
        <v>446</v>
      </c>
      <c r="N21" s="275" t="s">
        <v>2258</v>
      </c>
      <c r="O21" s="252"/>
    </row>
    <row r="22" spans="2:15" x14ac:dyDescent="0.25">
      <c r="B22" s="253">
        <v>12</v>
      </c>
      <c r="C22" s="256">
        <v>3</v>
      </c>
      <c r="D22" s="256" t="s">
        <v>267</v>
      </c>
      <c r="E22" s="256" t="s">
        <v>2282</v>
      </c>
      <c r="F22" s="256" t="s">
        <v>172</v>
      </c>
      <c r="G22" s="256" t="s">
        <v>334</v>
      </c>
      <c r="H22" s="256">
        <v>54</v>
      </c>
      <c r="I22" s="256">
        <v>0</v>
      </c>
      <c r="J22" s="256">
        <v>0</v>
      </c>
      <c r="K22" s="256" t="s">
        <v>2294</v>
      </c>
      <c r="L22" s="267">
        <v>4.2939814814814813E-2</v>
      </c>
      <c r="M22" s="256" t="s">
        <v>17</v>
      </c>
      <c r="N22" s="275" t="s">
        <v>251</v>
      </c>
      <c r="O22" s="252"/>
    </row>
    <row r="23" spans="2:15" x14ac:dyDescent="0.25">
      <c r="B23" s="253">
        <v>13</v>
      </c>
      <c r="C23" s="256">
        <v>4</v>
      </c>
      <c r="D23" s="256" t="s">
        <v>265</v>
      </c>
      <c r="E23" s="256" t="s">
        <v>2282</v>
      </c>
      <c r="F23" s="256" t="s">
        <v>172</v>
      </c>
      <c r="G23" s="256" t="s">
        <v>347</v>
      </c>
      <c r="H23" s="256">
        <v>40</v>
      </c>
      <c r="I23" s="256">
        <v>0</v>
      </c>
      <c r="J23" s="256">
        <v>0</v>
      </c>
      <c r="K23" s="256" t="s">
        <v>2295</v>
      </c>
      <c r="L23" s="267">
        <v>4.0127314814814817E-2</v>
      </c>
      <c r="M23" s="256" t="s">
        <v>798</v>
      </c>
      <c r="N23" s="275" t="s">
        <v>800</v>
      </c>
      <c r="O23" s="252"/>
    </row>
    <row r="24" spans="2:15" x14ac:dyDescent="0.25">
      <c r="B24" s="253">
        <v>14</v>
      </c>
      <c r="C24" s="256">
        <v>4</v>
      </c>
      <c r="D24" s="256" t="s">
        <v>269</v>
      </c>
      <c r="E24" s="256" t="s">
        <v>8</v>
      </c>
      <c r="F24" s="256" t="s">
        <v>267</v>
      </c>
      <c r="G24" s="256" t="s">
        <v>347</v>
      </c>
      <c r="H24" s="256">
        <v>74</v>
      </c>
      <c r="I24" s="256">
        <v>-5.48</v>
      </c>
      <c r="J24" s="256">
        <v>-8.59</v>
      </c>
      <c r="K24" s="256" t="s">
        <v>2296</v>
      </c>
      <c r="L24" s="267">
        <v>5.3703703703703698E-2</v>
      </c>
      <c r="M24" s="256" t="s">
        <v>2239</v>
      </c>
      <c r="N24" s="275" t="s">
        <v>2259</v>
      </c>
      <c r="O24" s="252"/>
    </row>
    <row r="25" spans="2:15" x14ac:dyDescent="0.25">
      <c r="B25" s="253">
        <v>15</v>
      </c>
      <c r="C25" s="256">
        <v>4</v>
      </c>
      <c r="D25" s="256" t="s">
        <v>2235</v>
      </c>
      <c r="E25" s="256" t="s">
        <v>8</v>
      </c>
      <c r="F25" s="256" t="s">
        <v>259</v>
      </c>
      <c r="G25" s="256" t="s">
        <v>330</v>
      </c>
      <c r="H25" s="256">
        <v>88</v>
      </c>
      <c r="I25" s="256">
        <v>-8.75</v>
      </c>
      <c r="J25" s="256">
        <v>-18.52</v>
      </c>
      <c r="K25" s="256" t="s">
        <v>2297</v>
      </c>
      <c r="L25" s="267">
        <v>5.9074074074074077E-2</v>
      </c>
      <c r="M25" s="256" t="s">
        <v>2240</v>
      </c>
      <c r="N25" s="275" t="s">
        <v>2260</v>
      </c>
      <c r="O25" s="252"/>
    </row>
    <row r="26" spans="2:15" x14ac:dyDescent="0.25">
      <c r="B26" s="253">
        <v>16</v>
      </c>
      <c r="C26" s="256">
        <v>4</v>
      </c>
      <c r="D26" s="256" t="s">
        <v>262</v>
      </c>
      <c r="E26" s="256" t="s">
        <v>7</v>
      </c>
      <c r="F26" s="256" t="s">
        <v>272</v>
      </c>
      <c r="G26" s="256" t="s">
        <v>330</v>
      </c>
      <c r="H26" s="256">
        <v>34</v>
      </c>
      <c r="I26" s="256">
        <v>26.79</v>
      </c>
      <c r="J26" s="256">
        <v>7.52</v>
      </c>
      <c r="K26" s="256" t="s">
        <v>2298</v>
      </c>
      <c r="L26" s="267">
        <v>3.2986111111111112E-2</v>
      </c>
      <c r="M26" s="256" t="s">
        <v>39</v>
      </c>
      <c r="N26" s="275" t="s">
        <v>2261</v>
      </c>
      <c r="O26" s="252"/>
    </row>
    <row r="27" spans="2:15" x14ac:dyDescent="0.25">
      <c r="B27" s="253">
        <v>17</v>
      </c>
      <c r="C27" s="256">
        <v>5</v>
      </c>
      <c r="D27" s="256" t="s">
        <v>272</v>
      </c>
      <c r="E27" s="256" t="s">
        <v>8</v>
      </c>
      <c r="F27" s="256" t="s">
        <v>265</v>
      </c>
      <c r="G27" s="256" t="s">
        <v>330</v>
      </c>
      <c r="H27" s="256">
        <v>34</v>
      </c>
      <c r="I27" s="256">
        <v>-7.28</v>
      </c>
      <c r="J27" s="256">
        <v>-8.86</v>
      </c>
      <c r="K27" s="256" t="s">
        <v>2299</v>
      </c>
      <c r="L27" s="267">
        <v>3.9571759259259258E-2</v>
      </c>
      <c r="M27" s="256" t="s">
        <v>2241</v>
      </c>
      <c r="N27" s="275" t="s">
        <v>2262</v>
      </c>
      <c r="O27" s="252"/>
    </row>
    <row r="28" spans="2:15" x14ac:dyDescent="0.25">
      <c r="B28" s="253">
        <v>18</v>
      </c>
      <c r="C28" s="256">
        <v>5</v>
      </c>
      <c r="D28" s="256" t="s">
        <v>259</v>
      </c>
      <c r="E28" s="256" t="s">
        <v>7</v>
      </c>
      <c r="F28" s="256" t="s">
        <v>262</v>
      </c>
      <c r="G28" s="256" t="s">
        <v>330</v>
      </c>
      <c r="H28" s="256">
        <v>71</v>
      </c>
      <c r="I28" s="256">
        <v>17.59</v>
      </c>
      <c r="J28" s="256">
        <v>27.4</v>
      </c>
      <c r="K28" s="256" t="s">
        <v>2300</v>
      </c>
      <c r="L28" s="267">
        <v>5.4722222222222228E-2</v>
      </c>
      <c r="M28" s="256" t="s">
        <v>1634</v>
      </c>
      <c r="N28" s="275" t="s">
        <v>1636</v>
      </c>
      <c r="O28" s="252"/>
    </row>
    <row r="29" spans="2:15" x14ac:dyDescent="0.25">
      <c r="B29" s="253">
        <v>19</v>
      </c>
      <c r="C29" s="256">
        <v>5</v>
      </c>
      <c r="D29" s="256" t="s">
        <v>267</v>
      </c>
      <c r="E29" s="256" t="s">
        <v>2282</v>
      </c>
      <c r="F29" s="256" t="s">
        <v>2235</v>
      </c>
      <c r="G29" s="256" t="s">
        <v>326</v>
      </c>
      <c r="H29" s="256">
        <v>26</v>
      </c>
      <c r="I29" s="256">
        <v>0</v>
      </c>
      <c r="J29" s="256">
        <v>0</v>
      </c>
      <c r="K29" s="256" t="s">
        <v>2301</v>
      </c>
      <c r="L29" s="267">
        <v>2.4606481481481479E-2</v>
      </c>
      <c r="M29" s="256" t="s">
        <v>198</v>
      </c>
      <c r="N29" s="275" t="s">
        <v>363</v>
      </c>
      <c r="O29" s="252"/>
    </row>
    <row r="30" spans="2:15" x14ac:dyDescent="0.25">
      <c r="B30" s="253">
        <v>20</v>
      </c>
      <c r="C30" s="256">
        <v>5</v>
      </c>
      <c r="D30" s="256" t="s">
        <v>172</v>
      </c>
      <c r="E30" s="256" t="s">
        <v>7</v>
      </c>
      <c r="F30" s="256" t="s">
        <v>269</v>
      </c>
      <c r="G30" s="256" t="s">
        <v>330</v>
      </c>
      <c r="H30" s="256">
        <v>61</v>
      </c>
      <c r="I30" s="256">
        <v>17.149999999999999</v>
      </c>
      <c r="J30" s="256">
        <v>11.49</v>
      </c>
      <c r="K30" s="256" t="s">
        <v>2302</v>
      </c>
      <c r="L30" s="267">
        <v>4.8287037037037038E-2</v>
      </c>
      <c r="M30" s="256" t="s">
        <v>38</v>
      </c>
      <c r="N30" s="275" t="s">
        <v>432</v>
      </c>
      <c r="O30" s="252"/>
    </row>
    <row r="31" spans="2:15" x14ac:dyDescent="0.25">
      <c r="B31" s="253">
        <v>21</v>
      </c>
      <c r="C31" s="256">
        <v>6</v>
      </c>
      <c r="D31" s="256" t="s">
        <v>265</v>
      </c>
      <c r="E31" s="256" t="s">
        <v>7</v>
      </c>
      <c r="F31" s="256" t="s">
        <v>269</v>
      </c>
      <c r="G31" s="256" t="s">
        <v>330</v>
      </c>
      <c r="H31" s="256">
        <v>101</v>
      </c>
      <c r="I31" s="256">
        <v>15.76</v>
      </c>
      <c r="J31" s="256">
        <v>19.72</v>
      </c>
      <c r="K31" s="256" t="s">
        <v>2303</v>
      </c>
      <c r="L31" s="267">
        <v>6.3321759259259258E-2</v>
      </c>
      <c r="M31" s="256" t="s">
        <v>40</v>
      </c>
      <c r="N31" s="275" t="s">
        <v>358</v>
      </c>
      <c r="O31" s="252"/>
    </row>
    <row r="32" spans="2:15" x14ac:dyDescent="0.25">
      <c r="B32" s="253">
        <v>22</v>
      </c>
      <c r="C32" s="256">
        <v>6</v>
      </c>
      <c r="D32" s="256" t="s">
        <v>2235</v>
      </c>
      <c r="E32" s="256" t="s">
        <v>2282</v>
      </c>
      <c r="F32" s="256" t="s">
        <v>172</v>
      </c>
      <c r="G32" s="256" t="s">
        <v>326</v>
      </c>
      <c r="H32" s="256">
        <v>83</v>
      </c>
      <c r="I32" s="256">
        <v>0</v>
      </c>
      <c r="J32" s="256">
        <v>0</v>
      </c>
      <c r="K32" s="256" t="s">
        <v>2304</v>
      </c>
      <c r="L32" s="267">
        <v>5.6018518518518523E-2</v>
      </c>
      <c r="M32" s="256" t="s">
        <v>820</v>
      </c>
      <c r="N32" s="275" t="s">
        <v>822</v>
      </c>
      <c r="O32" s="252"/>
    </row>
    <row r="33" spans="2:15" x14ac:dyDescent="0.25">
      <c r="B33" s="253">
        <v>23</v>
      </c>
      <c r="C33" s="256">
        <v>6</v>
      </c>
      <c r="D33" s="256" t="s">
        <v>262</v>
      </c>
      <c r="E33" s="256" t="s">
        <v>2282</v>
      </c>
      <c r="F33" s="256" t="s">
        <v>267</v>
      </c>
      <c r="G33" s="256" t="s">
        <v>416</v>
      </c>
      <c r="H33" s="256">
        <v>116</v>
      </c>
      <c r="I33" s="256">
        <v>0</v>
      </c>
      <c r="J33" s="256">
        <v>0</v>
      </c>
      <c r="K33" s="256" t="s">
        <v>2305</v>
      </c>
      <c r="L33" s="267">
        <v>6.5312499999999996E-2</v>
      </c>
      <c r="M33" s="256" t="s">
        <v>872</v>
      </c>
      <c r="N33" s="275" t="s">
        <v>874</v>
      </c>
      <c r="O33" s="252"/>
    </row>
    <row r="34" spans="2:15" x14ac:dyDescent="0.25">
      <c r="B34" s="253">
        <v>24</v>
      </c>
      <c r="C34" s="256">
        <v>6</v>
      </c>
      <c r="D34" s="256" t="s">
        <v>272</v>
      </c>
      <c r="E34" s="256" t="s">
        <v>2282</v>
      </c>
      <c r="F34" s="256" t="s">
        <v>259</v>
      </c>
      <c r="G34" s="256" t="s">
        <v>334</v>
      </c>
      <c r="H34" s="256">
        <v>60</v>
      </c>
      <c r="I34" s="256">
        <v>0</v>
      </c>
      <c r="J34" s="256">
        <v>0</v>
      </c>
      <c r="K34" s="256" t="s">
        <v>2306</v>
      </c>
      <c r="L34" s="267">
        <v>4.8113425925925928E-2</v>
      </c>
      <c r="M34" s="256" t="s">
        <v>27</v>
      </c>
      <c r="N34" s="275" t="s">
        <v>340</v>
      </c>
      <c r="O34" s="252"/>
    </row>
    <row r="35" spans="2:15" x14ac:dyDescent="0.25">
      <c r="B35" s="253">
        <v>25</v>
      </c>
      <c r="C35" s="256">
        <v>7</v>
      </c>
      <c r="D35" s="256" t="s">
        <v>259</v>
      </c>
      <c r="E35" s="256" t="s">
        <v>8</v>
      </c>
      <c r="F35" s="256" t="s">
        <v>265</v>
      </c>
      <c r="G35" s="256" t="s">
        <v>330</v>
      </c>
      <c r="H35" s="256">
        <v>116</v>
      </c>
      <c r="I35" s="256">
        <v>-10.199999999999999</v>
      </c>
      <c r="J35" s="256">
        <v>-11.7</v>
      </c>
      <c r="K35" s="256" t="s">
        <v>2307</v>
      </c>
      <c r="L35" s="267">
        <v>6.6759259259259254E-2</v>
      </c>
      <c r="M35" s="256" t="s">
        <v>930</v>
      </c>
      <c r="N35" s="275" t="s">
        <v>932</v>
      </c>
      <c r="O35" s="252"/>
    </row>
    <row r="36" spans="2:15" x14ac:dyDescent="0.25">
      <c r="B36" s="253">
        <v>26</v>
      </c>
      <c r="C36" s="256">
        <v>7</v>
      </c>
      <c r="D36" s="256" t="s">
        <v>267</v>
      </c>
      <c r="E36" s="256" t="s">
        <v>2282</v>
      </c>
      <c r="F36" s="256" t="s">
        <v>272</v>
      </c>
      <c r="G36" s="256" t="s">
        <v>334</v>
      </c>
      <c r="H36" s="256">
        <v>52</v>
      </c>
      <c r="I36" s="256">
        <v>0</v>
      </c>
      <c r="J36" s="256">
        <v>0</v>
      </c>
      <c r="K36" s="256" t="s">
        <v>2308</v>
      </c>
      <c r="L36" s="267">
        <v>4.2893518518518518E-2</v>
      </c>
      <c r="M36" s="256" t="s">
        <v>605</v>
      </c>
      <c r="N36" s="275" t="s">
        <v>607</v>
      </c>
      <c r="O36" s="252"/>
    </row>
    <row r="37" spans="2:15" x14ac:dyDescent="0.25">
      <c r="B37" s="253">
        <v>27</v>
      </c>
      <c r="C37" s="256">
        <v>7</v>
      </c>
      <c r="D37" s="256" t="s">
        <v>172</v>
      </c>
      <c r="E37" s="256" t="s">
        <v>2282</v>
      </c>
      <c r="F37" s="256" t="s">
        <v>262</v>
      </c>
      <c r="G37" s="256" t="s">
        <v>334</v>
      </c>
      <c r="H37" s="256">
        <v>148</v>
      </c>
      <c r="I37" s="256">
        <v>0</v>
      </c>
      <c r="J37" s="256">
        <v>-0.01</v>
      </c>
      <c r="K37" s="256" t="s">
        <v>2309</v>
      </c>
      <c r="L37" s="267">
        <v>7.5127314814814813E-2</v>
      </c>
      <c r="M37" s="256" t="s">
        <v>887</v>
      </c>
      <c r="N37" s="275" t="s">
        <v>889</v>
      </c>
      <c r="O37" s="252"/>
    </row>
    <row r="38" spans="2:15" x14ac:dyDescent="0.25">
      <c r="B38" s="253">
        <v>28</v>
      </c>
      <c r="C38" s="256">
        <v>7</v>
      </c>
      <c r="D38" s="256" t="s">
        <v>269</v>
      </c>
      <c r="E38" s="256" t="s">
        <v>8</v>
      </c>
      <c r="F38" s="256" t="s">
        <v>2235</v>
      </c>
      <c r="G38" s="256" t="s">
        <v>330</v>
      </c>
      <c r="H38" s="256">
        <v>55</v>
      </c>
      <c r="I38" s="256">
        <v>-8.23</v>
      </c>
      <c r="J38" s="256">
        <v>-8.8699999999999992</v>
      </c>
      <c r="K38" s="256" t="s">
        <v>2310</v>
      </c>
      <c r="L38" s="267">
        <v>4.9618055555555561E-2</v>
      </c>
      <c r="M38" s="256" t="s">
        <v>26</v>
      </c>
      <c r="N38" s="275" t="s">
        <v>375</v>
      </c>
      <c r="O38" s="252"/>
    </row>
    <row r="39" spans="2:15" x14ac:dyDescent="0.25">
      <c r="B39" s="253">
        <v>29</v>
      </c>
      <c r="C39" s="256">
        <v>8</v>
      </c>
      <c r="D39" s="256" t="s">
        <v>265</v>
      </c>
      <c r="E39" s="256" t="s">
        <v>8</v>
      </c>
      <c r="F39" s="256" t="s">
        <v>2235</v>
      </c>
      <c r="G39" s="256" t="s">
        <v>330</v>
      </c>
      <c r="H39" s="256">
        <v>81</v>
      </c>
      <c r="I39" s="256">
        <v>-18.96</v>
      </c>
      <c r="J39" s="256">
        <v>-12.61</v>
      </c>
      <c r="K39" s="256" t="s">
        <v>2311</v>
      </c>
      <c r="L39" s="267">
        <v>5.67824074074074E-2</v>
      </c>
      <c r="M39" s="256" t="s">
        <v>2242</v>
      </c>
      <c r="N39" s="275" t="s">
        <v>2263</v>
      </c>
      <c r="O39" s="252"/>
    </row>
    <row r="40" spans="2:15" x14ac:dyDescent="0.25">
      <c r="B40" s="253">
        <v>30</v>
      </c>
      <c r="C40" s="256">
        <v>8</v>
      </c>
      <c r="D40" s="256" t="s">
        <v>269</v>
      </c>
      <c r="E40" s="256" t="s">
        <v>8</v>
      </c>
      <c r="F40" s="256" t="s">
        <v>262</v>
      </c>
      <c r="G40" s="256" t="s">
        <v>330</v>
      </c>
      <c r="H40" s="256">
        <v>63</v>
      </c>
      <c r="I40" s="256">
        <v>-17.440000000000001</v>
      </c>
      <c r="J40" s="256">
        <v>-23.49</v>
      </c>
      <c r="K40" s="256" t="s">
        <v>2312</v>
      </c>
      <c r="L40" s="267">
        <v>4.8518518518518516E-2</v>
      </c>
      <c r="M40" s="256" t="s">
        <v>725</v>
      </c>
      <c r="N40" s="275" t="s">
        <v>727</v>
      </c>
      <c r="O40" s="252"/>
    </row>
    <row r="41" spans="2:15" x14ac:dyDescent="0.25">
      <c r="B41" s="253">
        <v>31</v>
      </c>
      <c r="C41" s="256">
        <v>8</v>
      </c>
      <c r="D41" s="256" t="s">
        <v>172</v>
      </c>
      <c r="E41" s="256" t="s">
        <v>7</v>
      </c>
      <c r="F41" s="256" t="s">
        <v>272</v>
      </c>
      <c r="G41" s="256" t="s">
        <v>330</v>
      </c>
      <c r="H41" s="256">
        <v>40</v>
      </c>
      <c r="I41" s="256" t="s">
        <v>2395</v>
      </c>
      <c r="J41" s="256">
        <v>19.03</v>
      </c>
      <c r="K41" s="256" t="s">
        <v>2313</v>
      </c>
      <c r="L41" s="267">
        <v>3.7418981481481477E-2</v>
      </c>
      <c r="M41" s="256" t="s">
        <v>2243</v>
      </c>
      <c r="N41" s="275" t="s">
        <v>2264</v>
      </c>
      <c r="O41" s="252"/>
    </row>
    <row r="42" spans="2:15" x14ac:dyDescent="0.25">
      <c r="B42" s="253">
        <v>32</v>
      </c>
      <c r="C42" s="256">
        <v>8</v>
      </c>
      <c r="D42" s="256" t="s">
        <v>267</v>
      </c>
      <c r="E42" s="256" t="s">
        <v>2282</v>
      </c>
      <c r="F42" s="256" t="s">
        <v>259</v>
      </c>
      <c r="G42" s="256" t="s">
        <v>326</v>
      </c>
      <c r="H42" s="256">
        <v>117</v>
      </c>
      <c r="I42" s="256">
        <v>0</v>
      </c>
      <c r="J42" s="256">
        <v>0</v>
      </c>
      <c r="K42" s="256" t="s">
        <v>2314</v>
      </c>
      <c r="L42" s="267">
        <v>6.6747685185185188E-2</v>
      </c>
      <c r="M42" s="256" t="s">
        <v>824</v>
      </c>
      <c r="N42" s="275" t="s">
        <v>826</v>
      </c>
      <c r="O42" s="252"/>
    </row>
    <row r="43" spans="2:15" x14ac:dyDescent="0.25">
      <c r="B43" s="253">
        <v>33</v>
      </c>
      <c r="C43" s="256">
        <v>9</v>
      </c>
      <c r="D43" s="256" t="s">
        <v>267</v>
      </c>
      <c r="E43" s="256" t="s">
        <v>8</v>
      </c>
      <c r="F43" s="256" t="s">
        <v>265</v>
      </c>
      <c r="G43" s="256" t="s">
        <v>330</v>
      </c>
      <c r="H43" s="256">
        <v>60</v>
      </c>
      <c r="I43" s="256">
        <v>-7.5</v>
      </c>
      <c r="J43" s="256">
        <v>-10.4</v>
      </c>
      <c r="K43" s="256" t="s">
        <v>2315</v>
      </c>
      <c r="L43" s="267">
        <v>4.7476851851851853E-2</v>
      </c>
      <c r="M43" s="256" t="s">
        <v>671</v>
      </c>
      <c r="N43" s="275" t="s">
        <v>764</v>
      </c>
      <c r="O43" s="252"/>
    </row>
    <row r="44" spans="2:15" x14ac:dyDescent="0.25">
      <c r="B44" s="253">
        <v>34</v>
      </c>
      <c r="C44" s="256">
        <v>9</v>
      </c>
      <c r="D44" s="256" t="s">
        <v>259</v>
      </c>
      <c r="E44" s="256" t="s">
        <v>7</v>
      </c>
      <c r="F44" s="256" t="s">
        <v>172</v>
      </c>
      <c r="G44" s="256" t="s">
        <v>330</v>
      </c>
      <c r="H44" s="256">
        <v>63</v>
      </c>
      <c r="I44" s="256">
        <v>17.93</v>
      </c>
      <c r="J44" s="256">
        <v>9.31</v>
      </c>
      <c r="K44" s="256" t="s">
        <v>2316</v>
      </c>
      <c r="L44" s="267">
        <v>5.1793981481481483E-2</v>
      </c>
      <c r="M44" s="256" t="s">
        <v>27</v>
      </c>
      <c r="N44" s="275" t="s">
        <v>2265</v>
      </c>
      <c r="O44" s="252"/>
    </row>
    <row r="45" spans="2:15" x14ac:dyDescent="0.25">
      <c r="B45" s="253">
        <v>35</v>
      </c>
      <c r="C45" s="256">
        <v>9</v>
      </c>
      <c r="D45" s="256" t="s">
        <v>272</v>
      </c>
      <c r="E45" s="256" t="s">
        <v>2282</v>
      </c>
      <c r="F45" s="256" t="s">
        <v>269</v>
      </c>
      <c r="G45" s="256" t="s">
        <v>326</v>
      </c>
      <c r="H45" s="256">
        <v>68</v>
      </c>
      <c r="I45" s="256">
        <v>0</v>
      </c>
      <c r="J45" s="256">
        <v>0</v>
      </c>
      <c r="K45" s="256" t="s">
        <v>2317</v>
      </c>
      <c r="L45" s="267">
        <v>5.3101851851851851E-2</v>
      </c>
      <c r="M45" s="256" t="s">
        <v>739</v>
      </c>
      <c r="N45" s="275" t="s">
        <v>329</v>
      </c>
      <c r="O45" s="252"/>
    </row>
    <row r="46" spans="2:15" x14ac:dyDescent="0.25">
      <c r="B46" s="253">
        <v>36</v>
      </c>
      <c r="C46" s="256">
        <v>9</v>
      </c>
      <c r="D46" s="256" t="s">
        <v>262</v>
      </c>
      <c r="E46" s="256" t="s">
        <v>7</v>
      </c>
      <c r="F46" s="256" t="s">
        <v>2235</v>
      </c>
      <c r="G46" s="256" t="s">
        <v>330</v>
      </c>
      <c r="H46" s="256">
        <v>57</v>
      </c>
      <c r="I46" s="256">
        <v>40.81</v>
      </c>
      <c r="J46" s="256">
        <v>16.32</v>
      </c>
      <c r="K46" s="256" t="s">
        <v>2318</v>
      </c>
      <c r="L46" s="267">
        <v>4.670138888888889E-2</v>
      </c>
      <c r="M46" s="256" t="s">
        <v>2244</v>
      </c>
      <c r="N46" s="275" t="s">
        <v>2266</v>
      </c>
      <c r="O46" s="252"/>
    </row>
    <row r="47" spans="2:15" x14ac:dyDescent="0.25">
      <c r="B47" s="253">
        <v>37</v>
      </c>
      <c r="C47" s="256">
        <v>10</v>
      </c>
      <c r="D47" s="256" t="s">
        <v>265</v>
      </c>
      <c r="E47" s="256" t="s">
        <v>7</v>
      </c>
      <c r="F47" s="256" t="s">
        <v>262</v>
      </c>
      <c r="G47" s="256" t="s">
        <v>330</v>
      </c>
      <c r="H47" s="256">
        <v>53</v>
      </c>
      <c r="I47" s="256">
        <v>8.31</v>
      </c>
      <c r="J47" s="256">
        <v>26.34</v>
      </c>
      <c r="K47" s="256" t="s">
        <v>2319</v>
      </c>
      <c r="L47" s="267">
        <v>4.7893518518518523E-2</v>
      </c>
      <c r="M47" s="256" t="s">
        <v>27</v>
      </c>
      <c r="N47" s="275" t="s">
        <v>345</v>
      </c>
      <c r="O47" s="252"/>
    </row>
    <row r="48" spans="2:15" x14ac:dyDescent="0.25">
      <c r="B48" s="253">
        <v>38</v>
      </c>
      <c r="C48" s="256">
        <v>10</v>
      </c>
      <c r="D48" s="256" t="s">
        <v>2235</v>
      </c>
      <c r="E48" s="256" t="s">
        <v>2282</v>
      </c>
      <c r="F48" s="256" t="s">
        <v>272</v>
      </c>
      <c r="G48" s="256" t="s">
        <v>334</v>
      </c>
      <c r="H48" s="256">
        <v>40</v>
      </c>
      <c r="I48" s="256">
        <v>0</v>
      </c>
      <c r="J48" s="256">
        <v>0</v>
      </c>
      <c r="K48" s="256" t="s">
        <v>2320</v>
      </c>
      <c r="L48" s="267">
        <v>3.7384259259259263E-2</v>
      </c>
      <c r="M48" s="256" t="s">
        <v>992</v>
      </c>
      <c r="N48" s="275" t="s">
        <v>994</v>
      </c>
      <c r="O48" s="252"/>
    </row>
    <row r="49" spans="2:15" x14ac:dyDescent="0.25">
      <c r="B49" s="253">
        <v>39</v>
      </c>
      <c r="C49" s="256">
        <v>10</v>
      </c>
      <c r="D49" s="256" t="s">
        <v>269</v>
      </c>
      <c r="E49" s="256" t="s">
        <v>2282</v>
      </c>
      <c r="F49" s="256" t="s">
        <v>259</v>
      </c>
      <c r="G49" s="256" t="s">
        <v>334</v>
      </c>
      <c r="H49" s="256">
        <v>114</v>
      </c>
      <c r="I49" s="256">
        <v>0</v>
      </c>
      <c r="J49" s="256">
        <v>-0.01</v>
      </c>
      <c r="K49" s="256" t="s">
        <v>2321</v>
      </c>
      <c r="L49" s="267">
        <v>6.7256944444444453E-2</v>
      </c>
      <c r="M49" s="256" t="s">
        <v>698</v>
      </c>
      <c r="N49" s="275" t="s">
        <v>1316</v>
      </c>
      <c r="O49" s="252"/>
    </row>
    <row r="50" spans="2:15" x14ac:dyDescent="0.25">
      <c r="B50" s="253">
        <v>40</v>
      </c>
      <c r="C50" s="256">
        <v>10</v>
      </c>
      <c r="D50" s="256" t="s">
        <v>172</v>
      </c>
      <c r="E50" s="256" t="s">
        <v>2282</v>
      </c>
      <c r="F50" s="256" t="s">
        <v>267</v>
      </c>
      <c r="G50" s="256" t="s">
        <v>334</v>
      </c>
      <c r="H50" s="256">
        <v>69</v>
      </c>
      <c r="I50" s="256">
        <v>0</v>
      </c>
      <c r="J50" s="256">
        <v>0</v>
      </c>
      <c r="K50" s="256" t="s">
        <v>2322</v>
      </c>
      <c r="L50" s="267">
        <v>4.8715277777777781E-2</v>
      </c>
      <c r="M50" s="256" t="s">
        <v>38</v>
      </c>
      <c r="N50" s="275" t="s">
        <v>432</v>
      </c>
      <c r="O50" s="252"/>
    </row>
    <row r="51" spans="2:15" x14ac:dyDescent="0.25">
      <c r="B51" s="253">
        <v>41</v>
      </c>
      <c r="C51" s="256">
        <v>11</v>
      </c>
      <c r="D51" s="256" t="s">
        <v>172</v>
      </c>
      <c r="E51" s="256" t="s">
        <v>2282</v>
      </c>
      <c r="F51" s="256" t="s">
        <v>265</v>
      </c>
      <c r="G51" s="256" t="s">
        <v>347</v>
      </c>
      <c r="H51" s="256">
        <v>61</v>
      </c>
      <c r="I51" s="256">
        <v>0</v>
      </c>
      <c r="J51" s="256">
        <v>0</v>
      </c>
      <c r="K51" s="256" t="s">
        <v>2323</v>
      </c>
      <c r="L51" s="267">
        <v>5.1180555555555556E-2</v>
      </c>
      <c r="M51" s="256" t="s">
        <v>2245</v>
      </c>
      <c r="N51" s="275" t="s">
        <v>2267</v>
      </c>
      <c r="O51" s="252"/>
    </row>
    <row r="52" spans="2:15" x14ac:dyDescent="0.25">
      <c r="B52" s="253">
        <v>42</v>
      </c>
      <c r="C52" s="256">
        <v>11</v>
      </c>
      <c r="D52" s="256" t="s">
        <v>267</v>
      </c>
      <c r="E52" s="256" t="s">
        <v>7</v>
      </c>
      <c r="F52" s="256" t="s">
        <v>269</v>
      </c>
      <c r="G52" s="256" t="s">
        <v>330</v>
      </c>
      <c r="H52" s="256">
        <v>80</v>
      </c>
      <c r="I52" s="256">
        <v>13.55</v>
      </c>
      <c r="J52" s="256">
        <v>11.16</v>
      </c>
      <c r="K52" s="256" t="s">
        <v>2324</v>
      </c>
      <c r="L52" s="267">
        <v>5.6365740740740744E-2</v>
      </c>
      <c r="M52" s="256" t="s">
        <v>2246</v>
      </c>
      <c r="N52" s="275" t="s">
        <v>2268</v>
      </c>
      <c r="O52" s="252"/>
    </row>
    <row r="53" spans="2:15" x14ac:dyDescent="0.25">
      <c r="B53" s="253">
        <v>43</v>
      </c>
      <c r="C53" s="256">
        <v>11</v>
      </c>
      <c r="D53" s="256" t="s">
        <v>259</v>
      </c>
      <c r="E53" s="256" t="s">
        <v>7</v>
      </c>
      <c r="F53" s="256" t="s">
        <v>2235</v>
      </c>
      <c r="G53" s="256" t="s">
        <v>347</v>
      </c>
      <c r="H53" s="256">
        <v>95</v>
      </c>
      <c r="I53" s="256">
        <v>20.3</v>
      </c>
      <c r="J53" s="256">
        <v>6.87</v>
      </c>
      <c r="K53" s="256" t="s">
        <v>2325</v>
      </c>
      <c r="L53" s="267">
        <v>6.0740740740740741E-2</v>
      </c>
      <c r="M53" s="256" t="s">
        <v>611</v>
      </c>
      <c r="N53" s="275" t="s">
        <v>613</v>
      </c>
      <c r="O53" s="252"/>
    </row>
    <row r="54" spans="2:15" x14ac:dyDescent="0.25">
      <c r="B54" s="253">
        <v>44</v>
      </c>
      <c r="C54" s="256">
        <v>11</v>
      </c>
      <c r="D54" s="256" t="s">
        <v>272</v>
      </c>
      <c r="E54" s="256" t="s">
        <v>8</v>
      </c>
      <c r="F54" s="256" t="s">
        <v>262</v>
      </c>
      <c r="G54" s="256" t="s">
        <v>330</v>
      </c>
      <c r="H54" s="256">
        <v>85</v>
      </c>
      <c r="I54" s="256">
        <v>-10.29</v>
      </c>
      <c r="J54" s="256">
        <v>-31.55</v>
      </c>
      <c r="K54" s="256" t="s">
        <v>2326</v>
      </c>
      <c r="L54" s="267">
        <v>6.0335648148148145E-2</v>
      </c>
      <c r="M54" s="256" t="s">
        <v>40</v>
      </c>
      <c r="N54" s="275" t="s">
        <v>358</v>
      </c>
      <c r="O54" s="252"/>
    </row>
    <row r="55" spans="2:15" x14ac:dyDescent="0.25">
      <c r="B55" s="253">
        <v>45</v>
      </c>
      <c r="C55" s="256">
        <v>12</v>
      </c>
      <c r="D55" s="256" t="s">
        <v>265</v>
      </c>
      <c r="E55" s="256" t="s">
        <v>2282</v>
      </c>
      <c r="F55" s="256" t="s">
        <v>272</v>
      </c>
      <c r="G55" s="256" t="s">
        <v>334</v>
      </c>
      <c r="H55" s="256">
        <v>62</v>
      </c>
      <c r="I55" s="256">
        <v>0</v>
      </c>
      <c r="J55" s="256">
        <v>0</v>
      </c>
      <c r="K55" s="256" t="s">
        <v>2327</v>
      </c>
      <c r="L55" s="267">
        <v>4.9502314814814818E-2</v>
      </c>
      <c r="M55" s="256" t="s">
        <v>22</v>
      </c>
      <c r="N55" s="275" t="s">
        <v>482</v>
      </c>
      <c r="O55" s="252"/>
    </row>
    <row r="56" spans="2:15" x14ac:dyDescent="0.25">
      <c r="B56" s="253">
        <v>46</v>
      </c>
      <c r="C56" s="256">
        <v>12</v>
      </c>
      <c r="D56" s="256" t="s">
        <v>262</v>
      </c>
      <c r="E56" s="256" t="s">
        <v>2282</v>
      </c>
      <c r="F56" s="256" t="s">
        <v>259</v>
      </c>
      <c r="G56" s="256" t="s">
        <v>326</v>
      </c>
      <c r="H56" s="256">
        <v>74</v>
      </c>
      <c r="I56" s="256">
        <v>0</v>
      </c>
      <c r="J56" s="256">
        <v>0</v>
      </c>
      <c r="K56" s="256" t="s">
        <v>2328</v>
      </c>
      <c r="L56" s="267">
        <v>5.5868055555555553E-2</v>
      </c>
      <c r="M56" s="256" t="s">
        <v>2247</v>
      </c>
      <c r="N56" s="275" t="s">
        <v>406</v>
      </c>
      <c r="O56" s="252"/>
    </row>
    <row r="57" spans="2:15" x14ac:dyDescent="0.25">
      <c r="B57" s="253">
        <v>47</v>
      </c>
      <c r="C57" s="256">
        <v>12</v>
      </c>
      <c r="D57" s="256" t="s">
        <v>2235</v>
      </c>
      <c r="E57" s="256" t="s">
        <v>7</v>
      </c>
      <c r="F57" s="256" t="s">
        <v>267</v>
      </c>
      <c r="G57" s="256" t="s">
        <v>330</v>
      </c>
      <c r="H57" s="256">
        <v>99</v>
      </c>
      <c r="I57" s="256">
        <v>8.33</v>
      </c>
      <c r="J57" s="256">
        <v>12.58</v>
      </c>
      <c r="K57" s="256" t="s">
        <v>2329</v>
      </c>
      <c r="L57" s="267">
        <v>5.9733796296296299E-2</v>
      </c>
      <c r="M57" s="256" t="s">
        <v>198</v>
      </c>
      <c r="N57" s="275" t="s">
        <v>363</v>
      </c>
      <c r="O57" s="252"/>
    </row>
    <row r="58" spans="2:15" x14ac:dyDescent="0.25">
      <c r="B58" s="253">
        <v>48</v>
      </c>
      <c r="C58" s="256">
        <v>12</v>
      </c>
      <c r="D58" s="256" t="s">
        <v>269</v>
      </c>
      <c r="E58" s="256" t="s">
        <v>2282</v>
      </c>
      <c r="F58" s="256" t="s">
        <v>172</v>
      </c>
      <c r="G58" s="256" t="s">
        <v>347</v>
      </c>
      <c r="H58" s="256">
        <v>97</v>
      </c>
      <c r="I58" s="256">
        <v>0</v>
      </c>
      <c r="J58" s="256">
        <v>-0.39</v>
      </c>
      <c r="K58" s="256" t="s">
        <v>2330</v>
      </c>
      <c r="L58" s="267">
        <v>6.2523148148148147E-2</v>
      </c>
      <c r="M58" s="256" t="s">
        <v>683</v>
      </c>
      <c r="N58" s="275" t="s">
        <v>685</v>
      </c>
      <c r="O58" s="252"/>
    </row>
    <row r="59" spans="2:15" x14ac:dyDescent="0.25">
      <c r="B59" s="253">
        <v>49</v>
      </c>
      <c r="C59" s="256">
        <v>13</v>
      </c>
      <c r="D59" s="256" t="s">
        <v>269</v>
      </c>
      <c r="E59" s="256" t="s">
        <v>2282</v>
      </c>
      <c r="F59" s="256" t="s">
        <v>265</v>
      </c>
      <c r="G59" s="256" t="s">
        <v>326</v>
      </c>
      <c r="H59" s="256">
        <v>69</v>
      </c>
      <c r="I59" s="256">
        <v>0</v>
      </c>
      <c r="J59" s="256">
        <v>0</v>
      </c>
      <c r="K59" s="256" t="s">
        <v>2331</v>
      </c>
      <c r="L59" s="267">
        <v>5.3819444444444448E-2</v>
      </c>
      <c r="M59" s="256" t="s">
        <v>40</v>
      </c>
      <c r="N59" s="275" t="s">
        <v>358</v>
      </c>
      <c r="O59" s="252"/>
    </row>
    <row r="60" spans="2:15" x14ac:dyDescent="0.25">
      <c r="B60" s="253">
        <v>50</v>
      </c>
      <c r="C60" s="256">
        <v>13</v>
      </c>
      <c r="D60" s="256" t="s">
        <v>172</v>
      </c>
      <c r="E60" s="256" t="s">
        <v>2282</v>
      </c>
      <c r="F60" s="256" t="s">
        <v>2235</v>
      </c>
      <c r="G60" s="256" t="s">
        <v>347</v>
      </c>
      <c r="H60" s="256">
        <v>103</v>
      </c>
      <c r="I60" s="256">
        <v>0.28000000000000003</v>
      </c>
      <c r="J60" s="256">
        <v>0</v>
      </c>
      <c r="K60" s="256" t="s">
        <v>2332</v>
      </c>
      <c r="L60" s="267">
        <v>6.1921296296296301E-2</v>
      </c>
      <c r="M60" s="256" t="s">
        <v>2248</v>
      </c>
      <c r="N60" s="275" t="s">
        <v>329</v>
      </c>
      <c r="O60" s="252"/>
    </row>
    <row r="61" spans="2:15" x14ac:dyDescent="0.25">
      <c r="B61" s="253">
        <v>51</v>
      </c>
      <c r="C61" s="256">
        <v>13</v>
      </c>
      <c r="D61" s="256" t="s">
        <v>267</v>
      </c>
      <c r="E61" s="256" t="s">
        <v>2282</v>
      </c>
      <c r="F61" s="256" t="s">
        <v>262</v>
      </c>
      <c r="G61" s="256" t="s">
        <v>326</v>
      </c>
      <c r="H61" s="256">
        <v>60</v>
      </c>
      <c r="I61" s="256">
        <v>0</v>
      </c>
      <c r="J61" s="256">
        <v>-2.0099999999999998</v>
      </c>
      <c r="K61" s="256" t="s">
        <v>2333</v>
      </c>
      <c r="L61" s="267">
        <v>4.4432870370370366E-2</v>
      </c>
      <c r="M61" s="256" t="s">
        <v>977</v>
      </c>
      <c r="N61" s="275" t="s">
        <v>981</v>
      </c>
      <c r="O61" s="252"/>
    </row>
    <row r="62" spans="2:15" x14ac:dyDescent="0.25">
      <c r="B62" s="253">
        <v>52</v>
      </c>
      <c r="C62" s="256">
        <v>13</v>
      </c>
      <c r="D62" s="256" t="s">
        <v>259</v>
      </c>
      <c r="E62" s="256" t="s">
        <v>2282</v>
      </c>
      <c r="F62" s="256" t="s">
        <v>272</v>
      </c>
      <c r="G62" s="256" t="s">
        <v>334</v>
      </c>
      <c r="H62" s="256">
        <v>101</v>
      </c>
      <c r="I62" s="256">
        <v>0</v>
      </c>
      <c r="J62" s="256">
        <v>0</v>
      </c>
      <c r="K62" s="256" t="s">
        <v>2334</v>
      </c>
      <c r="L62" s="267">
        <v>6.2847222222222221E-2</v>
      </c>
      <c r="M62" s="256" t="s">
        <v>27</v>
      </c>
      <c r="N62" s="275" t="s">
        <v>340</v>
      </c>
      <c r="O62" s="252"/>
    </row>
    <row r="63" spans="2:15" x14ac:dyDescent="0.25">
      <c r="B63" s="253">
        <v>53</v>
      </c>
      <c r="C63" s="256">
        <v>14</v>
      </c>
      <c r="D63" s="256" t="s">
        <v>265</v>
      </c>
      <c r="E63" s="256" t="s">
        <v>2282</v>
      </c>
      <c r="F63" s="256" t="s">
        <v>259</v>
      </c>
      <c r="G63" s="256" t="s">
        <v>326</v>
      </c>
      <c r="H63" s="256">
        <v>90</v>
      </c>
      <c r="I63" s="256">
        <v>0</v>
      </c>
      <c r="J63" s="256">
        <v>0</v>
      </c>
      <c r="K63" s="256" t="s">
        <v>2335</v>
      </c>
      <c r="L63" s="267">
        <v>6.0787037037037035E-2</v>
      </c>
      <c r="M63" s="256" t="s">
        <v>18</v>
      </c>
      <c r="N63" s="275" t="s">
        <v>415</v>
      </c>
      <c r="O63" s="252"/>
    </row>
    <row r="64" spans="2:15" x14ac:dyDescent="0.25">
      <c r="B64" s="253">
        <v>54</v>
      </c>
      <c r="C64" s="256">
        <v>14</v>
      </c>
      <c r="D64" s="256" t="s">
        <v>272</v>
      </c>
      <c r="E64" s="256" t="s">
        <v>2282</v>
      </c>
      <c r="F64" s="256" t="s">
        <v>267</v>
      </c>
      <c r="G64" s="256" t="s">
        <v>334</v>
      </c>
      <c r="H64" s="256">
        <v>136</v>
      </c>
      <c r="I64" s="256">
        <v>0</v>
      </c>
      <c r="J64" s="256">
        <v>0</v>
      </c>
      <c r="K64" s="256" t="s">
        <v>2336</v>
      </c>
      <c r="L64" s="267">
        <v>7.0601851851851846E-2</v>
      </c>
      <c r="M64" s="256" t="s">
        <v>599</v>
      </c>
      <c r="N64" s="275" t="s">
        <v>601</v>
      </c>
      <c r="O64" s="252"/>
    </row>
    <row r="65" spans="2:15" x14ac:dyDescent="0.25">
      <c r="B65" s="253">
        <v>55</v>
      </c>
      <c r="C65" s="256">
        <v>14</v>
      </c>
      <c r="D65" s="256" t="s">
        <v>262</v>
      </c>
      <c r="E65" s="256" t="s">
        <v>2282</v>
      </c>
      <c r="F65" s="256" t="s">
        <v>172</v>
      </c>
      <c r="G65" s="256" t="s">
        <v>326</v>
      </c>
      <c r="H65" s="256">
        <v>85</v>
      </c>
      <c r="I65" s="256">
        <v>0</v>
      </c>
      <c r="J65" s="256">
        <v>0</v>
      </c>
      <c r="K65" s="256" t="s">
        <v>2337</v>
      </c>
      <c r="L65" s="267">
        <v>5.6319444444444443E-2</v>
      </c>
      <c r="M65" s="256" t="s">
        <v>899</v>
      </c>
      <c r="N65" s="275" t="s">
        <v>901</v>
      </c>
      <c r="O65" s="252"/>
    </row>
    <row r="66" spans="2:15" x14ac:dyDescent="0.25">
      <c r="B66" s="253">
        <v>56</v>
      </c>
      <c r="C66" s="256">
        <v>14</v>
      </c>
      <c r="D66" s="256" t="s">
        <v>2235</v>
      </c>
      <c r="E66" s="256" t="s">
        <v>2282</v>
      </c>
      <c r="F66" s="256" t="s">
        <v>269</v>
      </c>
      <c r="G66" s="256" t="s">
        <v>334</v>
      </c>
      <c r="H66" s="256">
        <v>43</v>
      </c>
      <c r="I66" s="256">
        <v>0</v>
      </c>
      <c r="J66" s="256">
        <v>0</v>
      </c>
      <c r="K66" s="256" t="s">
        <v>2338</v>
      </c>
      <c r="L66" s="267">
        <v>4.0555555555555553E-2</v>
      </c>
      <c r="M66" s="256" t="s">
        <v>698</v>
      </c>
      <c r="N66" s="275" t="s">
        <v>700</v>
      </c>
      <c r="O66" s="252"/>
    </row>
    <row r="67" spans="2:15" x14ac:dyDescent="0.25">
      <c r="B67" s="253">
        <v>57</v>
      </c>
      <c r="C67" s="256">
        <v>15</v>
      </c>
      <c r="D67" s="256" t="s">
        <v>2235</v>
      </c>
      <c r="E67" s="256" t="s">
        <v>2282</v>
      </c>
      <c r="F67" s="256" t="s">
        <v>265</v>
      </c>
      <c r="G67" s="256" t="s">
        <v>334</v>
      </c>
      <c r="H67" s="256">
        <v>58</v>
      </c>
      <c r="I67" s="256">
        <v>0</v>
      </c>
      <c r="J67" s="256">
        <v>0</v>
      </c>
      <c r="K67" s="256" t="s">
        <v>2339</v>
      </c>
      <c r="L67" s="267">
        <v>4.9178240740740738E-2</v>
      </c>
      <c r="M67" s="256" t="s">
        <v>198</v>
      </c>
      <c r="N67" s="275" t="s">
        <v>363</v>
      </c>
      <c r="O67" s="252"/>
    </row>
    <row r="68" spans="2:15" x14ac:dyDescent="0.25">
      <c r="B68" s="253">
        <v>58</v>
      </c>
      <c r="C68" s="256">
        <v>15</v>
      </c>
      <c r="D68" s="256" t="s">
        <v>262</v>
      </c>
      <c r="E68" s="256" t="s">
        <v>7</v>
      </c>
      <c r="F68" s="256" t="s">
        <v>269</v>
      </c>
      <c r="G68" s="256" t="s">
        <v>330</v>
      </c>
      <c r="H68" s="256">
        <v>66</v>
      </c>
      <c r="I68" s="256">
        <v>46.92</v>
      </c>
      <c r="J68" s="256">
        <v>9.24</v>
      </c>
      <c r="K68" s="256" t="s">
        <v>2340</v>
      </c>
      <c r="L68" s="267">
        <v>5.482638888888889E-2</v>
      </c>
      <c r="M68" s="256" t="s">
        <v>2249</v>
      </c>
      <c r="N68" s="275" t="s">
        <v>2269</v>
      </c>
      <c r="O68" s="252"/>
    </row>
    <row r="69" spans="2:15" x14ac:dyDescent="0.25">
      <c r="B69" s="253">
        <v>59</v>
      </c>
      <c r="C69" s="256">
        <v>15</v>
      </c>
      <c r="D69" s="256" t="s">
        <v>272</v>
      </c>
      <c r="E69" s="256" t="s">
        <v>2282</v>
      </c>
      <c r="F69" s="256" t="s">
        <v>172</v>
      </c>
      <c r="G69" s="256" t="s">
        <v>416</v>
      </c>
      <c r="H69" s="256">
        <v>128</v>
      </c>
      <c r="I69" s="256">
        <v>0</v>
      </c>
      <c r="J69" s="256">
        <v>0</v>
      </c>
      <c r="K69" s="256" t="s">
        <v>2341</v>
      </c>
      <c r="L69" s="267">
        <v>6.7488425925925924E-2</v>
      </c>
      <c r="M69" s="256" t="s">
        <v>2241</v>
      </c>
      <c r="N69" s="275" t="s">
        <v>2270</v>
      </c>
      <c r="O69" s="252"/>
    </row>
    <row r="70" spans="2:15" x14ac:dyDescent="0.25">
      <c r="B70" s="253">
        <v>60</v>
      </c>
      <c r="C70" s="256">
        <v>15</v>
      </c>
      <c r="D70" s="256" t="s">
        <v>259</v>
      </c>
      <c r="E70" s="256" t="s">
        <v>7</v>
      </c>
      <c r="F70" s="256" t="s">
        <v>267</v>
      </c>
      <c r="G70" s="256" t="s">
        <v>330</v>
      </c>
      <c r="H70" s="256">
        <v>31</v>
      </c>
      <c r="I70" s="256">
        <v>21.26</v>
      </c>
      <c r="J70" s="256">
        <v>7.42</v>
      </c>
      <c r="K70" s="256" t="s">
        <v>2342</v>
      </c>
      <c r="L70" s="267">
        <v>2.9699074074074072E-2</v>
      </c>
      <c r="M70" s="256" t="s">
        <v>2250</v>
      </c>
      <c r="N70" s="275" t="s">
        <v>2271</v>
      </c>
      <c r="O70" s="252"/>
    </row>
    <row r="71" spans="2:15" x14ac:dyDescent="0.25">
      <c r="B71" s="253">
        <v>61</v>
      </c>
      <c r="C71" s="256">
        <v>16</v>
      </c>
      <c r="D71" s="256" t="s">
        <v>265</v>
      </c>
      <c r="E71" s="256" t="s">
        <v>7</v>
      </c>
      <c r="F71" s="256" t="s">
        <v>267</v>
      </c>
      <c r="G71" s="256" t="s">
        <v>347</v>
      </c>
      <c r="H71" s="256">
        <v>83</v>
      </c>
      <c r="I71" s="256">
        <v>19.899999999999999</v>
      </c>
      <c r="J71" s="256">
        <v>18.13</v>
      </c>
      <c r="K71" s="256" t="s">
        <v>2343</v>
      </c>
      <c r="L71" s="267">
        <v>5.5625000000000001E-2</v>
      </c>
      <c r="M71" s="256" t="s">
        <v>643</v>
      </c>
      <c r="N71" s="275" t="s">
        <v>865</v>
      </c>
      <c r="O71" s="252"/>
    </row>
    <row r="72" spans="2:15" x14ac:dyDescent="0.25">
      <c r="B72" s="253">
        <v>62</v>
      </c>
      <c r="C72" s="256">
        <v>16</v>
      </c>
      <c r="D72" s="256" t="s">
        <v>172</v>
      </c>
      <c r="E72" s="256" t="s">
        <v>8</v>
      </c>
      <c r="F72" s="256" t="s">
        <v>259</v>
      </c>
      <c r="G72" s="256" t="s">
        <v>330</v>
      </c>
      <c r="H72" s="256">
        <v>70</v>
      </c>
      <c r="I72" s="256">
        <v>-11.03</v>
      </c>
      <c r="J72" s="256">
        <v>-15.52</v>
      </c>
      <c r="K72" s="256" t="s">
        <v>2344</v>
      </c>
      <c r="L72" s="267">
        <v>5.393518518518519E-2</v>
      </c>
      <c r="M72" s="256" t="s">
        <v>824</v>
      </c>
      <c r="N72" s="275" t="s">
        <v>826</v>
      </c>
      <c r="O72" s="252"/>
    </row>
    <row r="73" spans="2:15" x14ac:dyDescent="0.25">
      <c r="B73" s="253">
        <v>63</v>
      </c>
      <c r="C73" s="256">
        <v>16</v>
      </c>
      <c r="D73" s="256" t="s">
        <v>269</v>
      </c>
      <c r="E73" s="256" t="s">
        <v>2282</v>
      </c>
      <c r="F73" s="256" t="s">
        <v>272</v>
      </c>
      <c r="G73" s="256" t="s">
        <v>347</v>
      </c>
      <c r="H73" s="256">
        <v>46</v>
      </c>
      <c r="I73" s="256">
        <v>3.03</v>
      </c>
      <c r="J73" s="256">
        <v>0</v>
      </c>
      <c r="K73" s="256" t="s">
        <v>2345</v>
      </c>
      <c r="L73" s="267">
        <v>4.3275462962962967E-2</v>
      </c>
      <c r="M73" s="256" t="s">
        <v>698</v>
      </c>
      <c r="N73" s="275" t="s">
        <v>2272</v>
      </c>
      <c r="O73" s="252"/>
    </row>
    <row r="74" spans="2:15" x14ac:dyDescent="0.25">
      <c r="B74" s="253">
        <v>64</v>
      </c>
      <c r="C74" s="256">
        <v>16</v>
      </c>
      <c r="D74" s="256" t="s">
        <v>2235</v>
      </c>
      <c r="E74" s="256" t="s">
        <v>8</v>
      </c>
      <c r="F74" s="256" t="s">
        <v>262</v>
      </c>
      <c r="G74" s="256" t="s">
        <v>330</v>
      </c>
      <c r="H74" s="256">
        <v>61</v>
      </c>
      <c r="I74" s="256">
        <v>-14.07</v>
      </c>
      <c r="J74" s="256">
        <v>-43.35</v>
      </c>
      <c r="K74" s="256" t="s">
        <v>2346</v>
      </c>
      <c r="L74" s="267">
        <v>4.8912037037037039E-2</v>
      </c>
      <c r="M74" s="256" t="s">
        <v>887</v>
      </c>
      <c r="N74" s="275" t="s">
        <v>889</v>
      </c>
      <c r="O74" s="252"/>
    </row>
    <row r="75" spans="2:15" x14ac:dyDescent="0.25">
      <c r="B75" s="253">
        <v>65</v>
      </c>
      <c r="C75" s="256">
        <v>17</v>
      </c>
      <c r="D75" s="256" t="s">
        <v>262</v>
      </c>
      <c r="E75" s="256" t="s">
        <v>7</v>
      </c>
      <c r="F75" s="256" t="s">
        <v>265</v>
      </c>
      <c r="G75" s="256" t="s">
        <v>330</v>
      </c>
      <c r="H75" s="256">
        <v>61</v>
      </c>
      <c r="I75" s="256">
        <v>23.7</v>
      </c>
      <c r="J75" s="256">
        <v>7.2</v>
      </c>
      <c r="K75" s="256" t="s">
        <v>2347</v>
      </c>
      <c r="L75" s="267">
        <v>4.9143518518518524E-2</v>
      </c>
      <c r="M75" s="256" t="s">
        <v>39</v>
      </c>
      <c r="N75" s="275" t="s">
        <v>2261</v>
      </c>
      <c r="O75" s="252"/>
    </row>
    <row r="76" spans="2:15" x14ac:dyDescent="0.25">
      <c r="B76" s="253">
        <v>66</v>
      </c>
      <c r="C76" s="256">
        <v>17</v>
      </c>
      <c r="D76" s="256" t="s">
        <v>272</v>
      </c>
      <c r="E76" s="256" t="s">
        <v>2282</v>
      </c>
      <c r="F76" s="256" t="s">
        <v>2235</v>
      </c>
      <c r="G76" s="256" t="s">
        <v>334</v>
      </c>
      <c r="H76" s="256">
        <v>54</v>
      </c>
      <c r="I76" s="256">
        <v>0</v>
      </c>
      <c r="J76" s="256">
        <v>0</v>
      </c>
      <c r="K76" s="256" t="s">
        <v>2348</v>
      </c>
      <c r="L76" s="267">
        <v>4.5277777777777778E-2</v>
      </c>
      <c r="M76" s="256" t="s">
        <v>36</v>
      </c>
      <c r="N76" s="275" t="s">
        <v>2273</v>
      </c>
      <c r="O76" s="252"/>
    </row>
    <row r="77" spans="2:15" x14ac:dyDescent="0.25">
      <c r="B77" s="253">
        <v>67</v>
      </c>
      <c r="C77" s="256">
        <v>17</v>
      </c>
      <c r="D77" s="256" t="s">
        <v>259</v>
      </c>
      <c r="E77" s="256" t="s">
        <v>7</v>
      </c>
      <c r="F77" s="256" t="s">
        <v>269</v>
      </c>
      <c r="G77" s="256" t="s">
        <v>330</v>
      </c>
      <c r="H77" s="256">
        <v>61</v>
      </c>
      <c r="I77" s="256">
        <v>21.55</v>
      </c>
      <c r="J77" s="256">
        <v>7.17</v>
      </c>
      <c r="K77" s="256" t="s">
        <v>2349</v>
      </c>
      <c r="L77" s="267">
        <v>5.0972222222222224E-2</v>
      </c>
      <c r="M77" s="256" t="s">
        <v>40</v>
      </c>
      <c r="N77" s="275" t="s">
        <v>358</v>
      </c>
      <c r="O77" s="252"/>
    </row>
    <row r="78" spans="2:15" x14ac:dyDescent="0.25">
      <c r="B78" s="253">
        <v>68</v>
      </c>
      <c r="C78" s="256">
        <v>17</v>
      </c>
      <c r="D78" s="256" t="s">
        <v>267</v>
      </c>
      <c r="E78" s="256" t="s">
        <v>2282</v>
      </c>
      <c r="F78" s="256" t="s">
        <v>172</v>
      </c>
      <c r="G78" s="256" t="s">
        <v>334</v>
      </c>
      <c r="H78" s="256">
        <v>40</v>
      </c>
      <c r="I78" s="256">
        <v>0</v>
      </c>
      <c r="J78" s="256">
        <v>0</v>
      </c>
      <c r="K78" s="256" t="s">
        <v>2350</v>
      </c>
      <c r="L78" s="267">
        <v>3.30787037037037E-2</v>
      </c>
      <c r="M78" s="256" t="s">
        <v>824</v>
      </c>
      <c r="N78" s="275" t="s">
        <v>2274</v>
      </c>
      <c r="O78" s="252"/>
    </row>
    <row r="79" spans="2:15" x14ac:dyDescent="0.25">
      <c r="B79" s="253">
        <v>69</v>
      </c>
      <c r="C79" s="256">
        <v>18</v>
      </c>
      <c r="D79" s="256" t="s">
        <v>265</v>
      </c>
      <c r="E79" s="256" t="s">
        <v>7</v>
      </c>
      <c r="F79" s="256" t="s">
        <v>172</v>
      </c>
      <c r="G79" s="256" t="s">
        <v>330</v>
      </c>
      <c r="H79" s="256">
        <v>72</v>
      </c>
      <c r="I79" s="256">
        <v>21.8</v>
      </c>
      <c r="J79" s="256">
        <v>24.99</v>
      </c>
      <c r="K79" s="256" t="s">
        <v>2351</v>
      </c>
      <c r="L79" s="267">
        <v>5.6064814814814817E-2</v>
      </c>
      <c r="M79" s="256" t="s">
        <v>887</v>
      </c>
      <c r="N79" s="275" t="s">
        <v>889</v>
      </c>
      <c r="O79" s="252"/>
    </row>
    <row r="80" spans="2:15" x14ac:dyDescent="0.25">
      <c r="B80" s="253">
        <v>70</v>
      </c>
      <c r="C80" s="256">
        <v>18</v>
      </c>
      <c r="D80" s="256" t="s">
        <v>269</v>
      </c>
      <c r="E80" s="256" t="s">
        <v>7</v>
      </c>
      <c r="F80" s="256" t="s">
        <v>267</v>
      </c>
      <c r="G80" s="256" t="s">
        <v>330</v>
      </c>
      <c r="H80" s="256">
        <v>71</v>
      </c>
      <c r="I80" s="256">
        <v>10.039999999999999</v>
      </c>
      <c r="J80" s="256">
        <v>13.07</v>
      </c>
      <c r="K80" s="256" t="s">
        <v>2352</v>
      </c>
      <c r="L80" s="267">
        <v>5.3078703703703704E-2</v>
      </c>
      <c r="M80" s="256" t="s">
        <v>683</v>
      </c>
      <c r="N80" s="275" t="s">
        <v>2275</v>
      </c>
      <c r="O80" s="252"/>
    </row>
    <row r="81" spans="2:15" x14ac:dyDescent="0.25">
      <c r="B81" s="253">
        <v>71</v>
      </c>
      <c r="C81" s="256">
        <v>18</v>
      </c>
      <c r="D81" s="256" t="s">
        <v>2235</v>
      </c>
      <c r="E81" s="256" t="s">
        <v>2282</v>
      </c>
      <c r="F81" s="256" t="s">
        <v>259</v>
      </c>
      <c r="G81" s="256" t="s">
        <v>326</v>
      </c>
      <c r="H81" s="256">
        <v>202</v>
      </c>
      <c r="I81" s="256">
        <v>0</v>
      </c>
      <c r="J81" s="256">
        <v>0</v>
      </c>
      <c r="K81" s="256" t="s">
        <v>2353</v>
      </c>
      <c r="L81" s="267">
        <v>8.6099537037037044E-2</v>
      </c>
      <c r="M81" s="256" t="s">
        <v>2240</v>
      </c>
      <c r="N81" s="275" t="s">
        <v>2260</v>
      </c>
      <c r="O81" s="252"/>
    </row>
    <row r="82" spans="2:15" x14ac:dyDescent="0.25">
      <c r="B82" s="253">
        <v>72</v>
      </c>
      <c r="C82" s="256">
        <v>18</v>
      </c>
      <c r="D82" s="256" t="s">
        <v>262</v>
      </c>
      <c r="E82" s="256" t="s">
        <v>7</v>
      </c>
      <c r="F82" s="256" t="s">
        <v>272</v>
      </c>
      <c r="G82" s="256" t="s">
        <v>330</v>
      </c>
      <c r="H82" s="256">
        <v>57</v>
      </c>
      <c r="I82" s="256">
        <v>39.19</v>
      </c>
      <c r="J82" s="256">
        <v>184.12</v>
      </c>
      <c r="K82" s="256" t="s">
        <v>2354</v>
      </c>
      <c r="L82" s="267">
        <v>4.7754629629629626E-2</v>
      </c>
      <c r="M82" s="256" t="s">
        <v>1310</v>
      </c>
      <c r="N82" s="275" t="s">
        <v>2276</v>
      </c>
      <c r="O82" s="252"/>
    </row>
    <row r="83" spans="2:15" x14ac:dyDescent="0.25">
      <c r="B83" s="253">
        <v>73</v>
      </c>
      <c r="C83" s="256">
        <v>19</v>
      </c>
      <c r="D83" s="256" t="s">
        <v>272</v>
      </c>
      <c r="E83" s="256" t="s">
        <v>2282</v>
      </c>
      <c r="F83" s="256" t="s">
        <v>265</v>
      </c>
      <c r="G83" s="256" t="s">
        <v>347</v>
      </c>
      <c r="H83" s="256">
        <v>76</v>
      </c>
      <c r="I83" s="256">
        <v>0</v>
      </c>
      <c r="J83" s="256">
        <v>0</v>
      </c>
      <c r="K83" s="256" t="s">
        <v>2355</v>
      </c>
      <c r="L83" s="267">
        <v>5.5462962962962964E-2</v>
      </c>
      <c r="M83" s="256" t="s">
        <v>41</v>
      </c>
      <c r="N83" s="275" t="s">
        <v>445</v>
      </c>
      <c r="O83" s="252"/>
    </row>
    <row r="84" spans="2:15" x14ac:dyDescent="0.25">
      <c r="B84" s="253">
        <v>74</v>
      </c>
      <c r="C84" s="256">
        <v>19</v>
      </c>
      <c r="D84" s="256" t="s">
        <v>259</v>
      </c>
      <c r="E84" s="256" t="s">
        <v>8</v>
      </c>
      <c r="F84" s="256" t="s">
        <v>262</v>
      </c>
      <c r="G84" s="256" t="s">
        <v>330</v>
      </c>
      <c r="H84" s="256">
        <v>66</v>
      </c>
      <c r="I84" s="256">
        <v>-9.34</v>
      </c>
      <c r="J84" s="256">
        <v>-15.64</v>
      </c>
      <c r="K84" s="256" t="s">
        <v>2356</v>
      </c>
      <c r="L84" s="267">
        <v>5.5347222222222221E-2</v>
      </c>
      <c r="M84" s="256" t="s">
        <v>671</v>
      </c>
      <c r="N84" s="275" t="s">
        <v>764</v>
      </c>
      <c r="O84" s="252"/>
    </row>
    <row r="85" spans="2:15" x14ac:dyDescent="0.25">
      <c r="B85" s="253">
        <v>75</v>
      </c>
      <c r="C85" s="256">
        <v>19</v>
      </c>
      <c r="D85" s="256" t="s">
        <v>267</v>
      </c>
      <c r="E85" s="256" t="s">
        <v>2282</v>
      </c>
      <c r="F85" s="256" t="s">
        <v>2235</v>
      </c>
      <c r="G85" s="256" t="s">
        <v>334</v>
      </c>
      <c r="H85" s="256">
        <v>45</v>
      </c>
      <c r="I85" s="256">
        <v>0</v>
      </c>
      <c r="J85" s="256">
        <v>0</v>
      </c>
      <c r="K85" s="256" t="s">
        <v>2357</v>
      </c>
      <c r="L85" s="267">
        <v>3.9143518518518515E-2</v>
      </c>
      <c r="M85" s="256" t="s">
        <v>2251</v>
      </c>
      <c r="N85" s="275" t="s">
        <v>2277</v>
      </c>
      <c r="O85" s="252"/>
    </row>
    <row r="86" spans="2:15" x14ac:dyDescent="0.25">
      <c r="B86" s="253">
        <v>76</v>
      </c>
      <c r="C86" s="256">
        <v>19</v>
      </c>
      <c r="D86" s="256" t="s">
        <v>172</v>
      </c>
      <c r="E86" s="256" t="s">
        <v>2282</v>
      </c>
      <c r="F86" s="256" t="s">
        <v>269</v>
      </c>
      <c r="G86" s="256" t="s">
        <v>326</v>
      </c>
      <c r="H86" s="256">
        <v>40</v>
      </c>
      <c r="I86" s="256">
        <v>0</v>
      </c>
      <c r="J86" s="256">
        <v>0</v>
      </c>
      <c r="K86" s="256" t="s">
        <v>2358</v>
      </c>
      <c r="L86" s="267">
        <v>3.8229166666666668E-2</v>
      </c>
      <c r="M86" s="256" t="s">
        <v>1349</v>
      </c>
      <c r="N86" s="275" t="s">
        <v>329</v>
      </c>
      <c r="O86" s="252"/>
    </row>
    <row r="87" spans="2:15" x14ac:dyDescent="0.25">
      <c r="B87" s="253">
        <v>77</v>
      </c>
      <c r="C87" s="256">
        <v>20</v>
      </c>
      <c r="D87" s="256" t="s">
        <v>265</v>
      </c>
      <c r="E87" s="256" t="s">
        <v>2282</v>
      </c>
      <c r="F87" s="256" t="s">
        <v>269</v>
      </c>
      <c r="G87" s="256" t="s">
        <v>347</v>
      </c>
      <c r="H87" s="256">
        <v>67</v>
      </c>
      <c r="I87" s="256">
        <v>0</v>
      </c>
      <c r="J87" s="256">
        <v>-0.95</v>
      </c>
      <c r="K87" s="256" t="s">
        <v>2359</v>
      </c>
      <c r="L87" s="267">
        <v>5.31712962962963E-2</v>
      </c>
      <c r="M87" s="256" t="s">
        <v>44</v>
      </c>
      <c r="N87" s="275" t="s">
        <v>406</v>
      </c>
      <c r="O87" s="252"/>
    </row>
    <row r="88" spans="2:15" x14ac:dyDescent="0.25">
      <c r="B88" s="253">
        <v>78</v>
      </c>
      <c r="C88" s="256">
        <v>20</v>
      </c>
      <c r="D88" s="256" t="s">
        <v>2235</v>
      </c>
      <c r="E88" s="256" t="s">
        <v>2282</v>
      </c>
      <c r="F88" s="256" t="s">
        <v>172</v>
      </c>
      <c r="G88" s="256" t="s">
        <v>416</v>
      </c>
      <c r="H88" s="256">
        <v>186</v>
      </c>
      <c r="I88" s="256">
        <v>0.46</v>
      </c>
      <c r="J88" s="256">
        <v>0</v>
      </c>
      <c r="K88" s="256" t="s">
        <v>2360</v>
      </c>
      <c r="L88" s="267">
        <v>8.0902777777777782E-2</v>
      </c>
      <c r="M88" s="256" t="s">
        <v>809</v>
      </c>
      <c r="N88" s="275" t="s">
        <v>2278</v>
      </c>
      <c r="O88" s="252"/>
    </row>
    <row r="89" spans="2:15" x14ac:dyDescent="0.25">
      <c r="B89" s="253">
        <v>79</v>
      </c>
      <c r="C89" s="256">
        <v>20</v>
      </c>
      <c r="D89" s="256" t="s">
        <v>262</v>
      </c>
      <c r="E89" s="256" t="s">
        <v>2282</v>
      </c>
      <c r="F89" s="256" t="s">
        <v>267</v>
      </c>
      <c r="G89" s="256" t="s">
        <v>347</v>
      </c>
      <c r="H89" s="256">
        <v>105</v>
      </c>
      <c r="I89" s="256">
        <v>1.43</v>
      </c>
      <c r="J89" s="256">
        <v>0</v>
      </c>
      <c r="K89" s="256" t="s">
        <v>2361</v>
      </c>
      <c r="L89" s="267">
        <v>6.3645833333333332E-2</v>
      </c>
      <c r="M89" s="256" t="s">
        <v>1310</v>
      </c>
      <c r="N89" s="275" t="s">
        <v>1312</v>
      </c>
      <c r="O89" s="252"/>
    </row>
    <row r="90" spans="2:15" x14ac:dyDescent="0.25">
      <c r="B90" s="253">
        <v>80</v>
      </c>
      <c r="C90" s="256">
        <v>20</v>
      </c>
      <c r="D90" s="256" t="s">
        <v>272</v>
      </c>
      <c r="E90" s="256" t="s">
        <v>8</v>
      </c>
      <c r="F90" s="256" t="s">
        <v>259</v>
      </c>
      <c r="G90" s="256" t="s">
        <v>330</v>
      </c>
      <c r="H90" s="256">
        <v>68</v>
      </c>
      <c r="I90" s="256">
        <v>-25.51</v>
      </c>
      <c r="J90" s="256">
        <v>-17.46</v>
      </c>
      <c r="K90" s="256" t="s">
        <v>2362</v>
      </c>
      <c r="L90" s="267">
        <v>5.4560185185185184E-2</v>
      </c>
      <c r="M90" s="256" t="s">
        <v>671</v>
      </c>
      <c r="N90" s="275" t="s">
        <v>363</v>
      </c>
      <c r="O90" s="252"/>
    </row>
    <row r="91" spans="2:15" x14ac:dyDescent="0.25">
      <c r="B91" s="253">
        <v>81</v>
      </c>
      <c r="C91" s="256">
        <v>21</v>
      </c>
      <c r="D91" s="256" t="s">
        <v>259</v>
      </c>
      <c r="E91" s="256" t="s">
        <v>7</v>
      </c>
      <c r="F91" s="256" t="s">
        <v>265</v>
      </c>
      <c r="G91" s="256" t="s">
        <v>330</v>
      </c>
      <c r="H91" s="256">
        <v>30</v>
      </c>
      <c r="I91" s="256">
        <v>16.7</v>
      </c>
      <c r="J91" s="256">
        <v>11.4</v>
      </c>
      <c r="K91" s="256" t="s">
        <v>2363</v>
      </c>
      <c r="L91" s="267">
        <v>3.15625E-2</v>
      </c>
      <c r="M91" s="256" t="s">
        <v>809</v>
      </c>
      <c r="N91" s="275" t="s">
        <v>329</v>
      </c>
      <c r="O91" s="252"/>
    </row>
    <row r="92" spans="2:15" x14ac:dyDescent="0.25">
      <c r="B92" s="253">
        <v>82</v>
      </c>
      <c r="C92" s="256">
        <v>21</v>
      </c>
      <c r="D92" s="256" t="s">
        <v>267</v>
      </c>
      <c r="E92" s="256" t="s">
        <v>7</v>
      </c>
      <c r="F92" s="256" t="s">
        <v>272</v>
      </c>
      <c r="G92" s="256" t="s">
        <v>330</v>
      </c>
      <c r="H92" s="256">
        <v>54</v>
      </c>
      <c r="I92" s="256">
        <v>20.74</v>
      </c>
      <c r="J92" s="256">
        <v>11.5</v>
      </c>
      <c r="K92" s="256" t="s">
        <v>2364</v>
      </c>
      <c r="L92" s="267">
        <v>4.7546296296296302E-2</v>
      </c>
      <c r="M92" s="256" t="s">
        <v>824</v>
      </c>
      <c r="N92" s="275" t="s">
        <v>2274</v>
      </c>
      <c r="O92" s="252"/>
    </row>
    <row r="93" spans="2:15" x14ac:dyDescent="0.25">
      <c r="B93" s="253">
        <v>83</v>
      </c>
      <c r="C93" s="256">
        <v>21</v>
      </c>
      <c r="D93" s="256" t="s">
        <v>172</v>
      </c>
      <c r="E93" s="256" t="s">
        <v>2282</v>
      </c>
      <c r="F93" s="256" t="s">
        <v>262</v>
      </c>
      <c r="G93" s="256" t="s">
        <v>334</v>
      </c>
      <c r="H93" s="256">
        <v>55</v>
      </c>
      <c r="I93" s="256">
        <v>0</v>
      </c>
      <c r="J93" s="256">
        <v>-0.01</v>
      </c>
      <c r="K93" s="256" t="s">
        <v>2365</v>
      </c>
      <c r="L93" s="267">
        <v>4.9016203703703708E-2</v>
      </c>
      <c r="M93" s="256" t="s">
        <v>691</v>
      </c>
      <c r="N93" s="275" t="s">
        <v>2279</v>
      </c>
      <c r="O93" s="252"/>
    </row>
    <row r="94" spans="2:15" x14ac:dyDescent="0.25">
      <c r="B94" s="253">
        <v>84</v>
      </c>
      <c r="C94" s="256">
        <v>21</v>
      </c>
      <c r="D94" s="256" t="s">
        <v>269</v>
      </c>
      <c r="E94" s="256" t="s">
        <v>7</v>
      </c>
      <c r="F94" s="256" t="s">
        <v>2235</v>
      </c>
      <c r="G94" s="256" t="s">
        <v>330</v>
      </c>
      <c r="H94" s="256">
        <v>71</v>
      </c>
      <c r="I94" s="256">
        <v>7.9</v>
      </c>
      <c r="J94" s="256">
        <v>7.94</v>
      </c>
      <c r="K94" s="256" t="s">
        <v>2366</v>
      </c>
      <c r="L94" s="267">
        <v>5.2939814814814821E-2</v>
      </c>
      <c r="M94" s="256" t="s">
        <v>671</v>
      </c>
      <c r="N94" s="275" t="s">
        <v>764</v>
      </c>
      <c r="O94" s="252"/>
    </row>
    <row r="95" spans="2:15" x14ac:dyDescent="0.25">
      <c r="B95" s="253">
        <v>85</v>
      </c>
      <c r="C95" s="256">
        <v>22</v>
      </c>
      <c r="D95" s="256" t="s">
        <v>265</v>
      </c>
      <c r="E95" s="256" t="s">
        <v>2282</v>
      </c>
      <c r="F95" s="256" t="s">
        <v>2235</v>
      </c>
      <c r="G95" s="256" t="s">
        <v>347</v>
      </c>
      <c r="H95" s="256">
        <v>115</v>
      </c>
      <c r="I95" s="256">
        <v>0</v>
      </c>
      <c r="J95" s="256">
        <v>0</v>
      </c>
      <c r="K95" s="256" t="s">
        <v>2367</v>
      </c>
      <c r="L95" s="267">
        <v>6.4861111111111105E-2</v>
      </c>
      <c r="M95" s="256" t="s">
        <v>198</v>
      </c>
      <c r="N95" s="275" t="s">
        <v>363</v>
      </c>
      <c r="O95" s="252"/>
    </row>
    <row r="96" spans="2:15" x14ac:dyDescent="0.25">
      <c r="B96" s="253">
        <v>86</v>
      </c>
      <c r="C96" s="256">
        <v>22</v>
      </c>
      <c r="D96" s="256" t="s">
        <v>269</v>
      </c>
      <c r="E96" s="256" t="s">
        <v>7</v>
      </c>
      <c r="F96" s="256" t="s">
        <v>262</v>
      </c>
      <c r="G96" s="256" t="s">
        <v>330</v>
      </c>
      <c r="H96" s="256">
        <v>37</v>
      </c>
      <c r="I96" s="256">
        <v>9.6</v>
      </c>
      <c r="J96" s="256">
        <v>25.18</v>
      </c>
      <c r="K96" s="256" t="s">
        <v>2368</v>
      </c>
      <c r="L96" s="267">
        <v>3.8657407407407404E-2</v>
      </c>
      <c r="M96" s="256" t="s">
        <v>725</v>
      </c>
      <c r="N96" s="275" t="s">
        <v>727</v>
      </c>
      <c r="O96" s="252"/>
    </row>
    <row r="97" spans="2:15" x14ac:dyDescent="0.25">
      <c r="B97" s="253">
        <v>87</v>
      </c>
      <c r="C97" s="256">
        <v>22</v>
      </c>
      <c r="D97" s="256" t="s">
        <v>172</v>
      </c>
      <c r="E97" s="256" t="s">
        <v>7</v>
      </c>
      <c r="F97" s="256" t="s">
        <v>272</v>
      </c>
      <c r="G97" s="256" t="s">
        <v>330</v>
      </c>
      <c r="H97" s="256">
        <v>78</v>
      </c>
      <c r="I97" s="256">
        <v>12.93</v>
      </c>
      <c r="J97" s="256">
        <v>11.06</v>
      </c>
      <c r="K97" s="256" t="s">
        <v>2369</v>
      </c>
      <c r="L97" s="267">
        <v>5.6678240740740737E-2</v>
      </c>
      <c r="M97" s="256" t="s">
        <v>798</v>
      </c>
      <c r="N97" s="275" t="s">
        <v>800</v>
      </c>
      <c r="O97" s="252"/>
    </row>
    <row r="98" spans="2:15" x14ac:dyDescent="0.25">
      <c r="B98" s="253">
        <v>88</v>
      </c>
      <c r="C98" s="256">
        <v>22</v>
      </c>
      <c r="D98" s="256" t="s">
        <v>267</v>
      </c>
      <c r="E98" s="256" t="s">
        <v>2282</v>
      </c>
      <c r="F98" s="256" t="s">
        <v>259</v>
      </c>
      <c r="G98" s="256" t="s">
        <v>326</v>
      </c>
      <c r="H98" s="256">
        <v>44</v>
      </c>
      <c r="I98" s="256">
        <v>0</v>
      </c>
      <c r="J98" s="256">
        <v>0</v>
      </c>
      <c r="K98" s="256" t="s">
        <v>2370</v>
      </c>
      <c r="L98" s="267">
        <v>3.5439814814814813E-2</v>
      </c>
      <c r="M98" s="256" t="s">
        <v>1383</v>
      </c>
      <c r="N98" s="275" t="s">
        <v>1385</v>
      </c>
      <c r="O98" s="252"/>
    </row>
    <row r="99" spans="2:15" x14ac:dyDescent="0.25">
      <c r="B99" s="253">
        <v>89</v>
      </c>
      <c r="C99" s="256">
        <v>23</v>
      </c>
      <c r="D99" s="256" t="s">
        <v>267</v>
      </c>
      <c r="E99" s="256" t="s">
        <v>8</v>
      </c>
      <c r="F99" s="256" t="s">
        <v>265</v>
      </c>
      <c r="G99" s="256" t="s">
        <v>330</v>
      </c>
      <c r="H99" s="256">
        <v>69</v>
      </c>
      <c r="I99" s="256">
        <v>-11.44</v>
      </c>
      <c r="J99" s="256">
        <v>-18.23</v>
      </c>
      <c r="K99" s="256" t="s">
        <v>2371</v>
      </c>
      <c r="L99" s="267">
        <v>5.1111111111111107E-2</v>
      </c>
      <c r="M99" s="256" t="s">
        <v>824</v>
      </c>
      <c r="N99" s="275" t="s">
        <v>826</v>
      </c>
      <c r="O99" s="252"/>
    </row>
    <row r="100" spans="2:15" x14ac:dyDescent="0.25">
      <c r="B100" s="253">
        <v>90</v>
      </c>
      <c r="C100" s="256">
        <v>23</v>
      </c>
      <c r="D100" s="256" t="s">
        <v>259</v>
      </c>
      <c r="E100" s="256" t="s">
        <v>2282</v>
      </c>
      <c r="F100" s="256" t="s">
        <v>172</v>
      </c>
      <c r="G100" s="256" t="s">
        <v>347</v>
      </c>
      <c r="H100" s="256">
        <v>79</v>
      </c>
      <c r="I100" s="256">
        <v>6.34</v>
      </c>
      <c r="J100" s="256">
        <v>2.8</v>
      </c>
      <c r="K100" s="256" t="s">
        <v>2372</v>
      </c>
      <c r="L100" s="267">
        <v>5.7418981481481481E-2</v>
      </c>
      <c r="M100" s="256" t="s">
        <v>739</v>
      </c>
      <c r="N100" s="275" t="s">
        <v>329</v>
      </c>
      <c r="O100" s="252"/>
    </row>
    <row r="101" spans="2:15" x14ac:dyDescent="0.25">
      <c r="B101" s="253">
        <v>91</v>
      </c>
      <c r="C101" s="256">
        <v>23</v>
      </c>
      <c r="D101" s="256" t="s">
        <v>272</v>
      </c>
      <c r="E101" s="256" t="s">
        <v>2282</v>
      </c>
      <c r="F101" s="256" t="s">
        <v>269</v>
      </c>
      <c r="G101" s="256" t="s">
        <v>334</v>
      </c>
      <c r="H101" s="256">
        <v>117</v>
      </c>
      <c r="I101" s="256">
        <v>0</v>
      </c>
      <c r="J101" s="256">
        <v>0</v>
      </c>
      <c r="K101" s="256" t="s">
        <v>2373</v>
      </c>
      <c r="L101" s="267">
        <v>6.5787037037037033E-2</v>
      </c>
      <c r="M101" s="256" t="s">
        <v>698</v>
      </c>
      <c r="N101" s="275" t="s">
        <v>1316</v>
      </c>
      <c r="O101" s="252"/>
    </row>
    <row r="102" spans="2:15" x14ac:dyDescent="0.25">
      <c r="B102" s="253">
        <v>92</v>
      </c>
      <c r="C102" s="256">
        <v>23</v>
      </c>
      <c r="D102" s="256" t="s">
        <v>262</v>
      </c>
      <c r="E102" s="256" t="s">
        <v>2282</v>
      </c>
      <c r="F102" s="256" t="s">
        <v>2235</v>
      </c>
      <c r="G102" s="256" t="s">
        <v>334</v>
      </c>
      <c r="H102" s="256">
        <v>100</v>
      </c>
      <c r="I102" s="256">
        <v>0</v>
      </c>
      <c r="J102" s="256">
        <v>0</v>
      </c>
      <c r="K102" s="256" t="s">
        <v>2374</v>
      </c>
      <c r="L102" s="267">
        <v>6.2025462962962963E-2</v>
      </c>
      <c r="M102" s="256" t="s">
        <v>2252</v>
      </c>
      <c r="N102" s="275" t="s">
        <v>2280</v>
      </c>
      <c r="O102" s="252"/>
    </row>
    <row r="103" spans="2:15" x14ac:dyDescent="0.25">
      <c r="B103" s="253">
        <v>93</v>
      </c>
      <c r="C103" s="256">
        <v>24</v>
      </c>
      <c r="D103" s="256" t="s">
        <v>265</v>
      </c>
      <c r="E103" s="256" t="s">
        <v>2282</v>
      </c>
      <c r="F103" s="256" t="s">
        <v>262</v>
      </c>
      <c r="G103" s="256" t="s">
        <v>334</v>
      </c>
      <c r="H103" s="256">
        <v>85</v>
      </c>
      <c r="I103" s="256">
        <v>0</v>
      </c>
      <c r="J103" s="256">
        <v>0</v>
      </c>
      <c r="K103" s="256" t="s">
        <v>2375</v>
      </c>
      <c r="L103" s="267">
        <v>5.8645833333333335E-2</v>
      </c>
      <c r="M103" s="256" t="s">
        <v>40</v>
      </c>
      <c r="N103" s="275" t="s">
        <v>358</v>
      </c>
      <c r="O103" s="252"/>
    </row>
    <row r="104" spans="2:15" x14ac:dyDescent="0.25">
      <c r="B104" s="253">
        <v>94</v>
      </c>
      <c r="C104" s="256">
        <v>24</v>
      </c>
      <c r="D104" s="256" t="s">
        <v>2235</v>
      </c>
      <c r="E104" s="256" t="s">
        <v>8</v>
      </c>
      <c r="F104" s="256" t="s">
        <v>272</v>
      </c>
      <c r="G104" s="256" t="s">
        <v>330</v>
      </c>
      <c r="H104" s="256">
        <v>50</v>
      </c>
      <c r="I104" s="256">
        <v>-9.07</v>
      </c>
      <c r="J104" s="256">
        <v>-8.51</v>
      </c>
      <c r="K104" s="256" t="s">
        <v>2376</v>
      </c>
      <c r="L104" s="267">
        <v>4.2164351851851856E-2</v>
      </c>
      <c r="M104" s="256" t="s">
        <v>803</v>
      </c>
      <c r="N104" s="275" t="s">
        <v>805</v>
      </c>
      <c r="O104" s="252"/>
    </row>
    <row r="105" spans="2:15" x14ac:dyDescent="0.25">
      <c r="B105" s="253">
        <v>95</v>
      </c>
      <c r="C105" s="256">
        <v>24</v>
      </c>
      <c r="D105" s="256" t="s">
        <v>269</v>
      </c>
      <c r="E105" s="256" t="s">
        <v>8</v>
      </c>
      <c r="F105" s="256" t="s">
        <v>259</v>
      </c>
      <c r="G105" s="256" t="s">
        <v>330</v>
      </c>
      <c r="H105" s="256">
        <v>52</v>
      </c>
      <c r="I105" s="256">
        <v>-9.61</v>
      </c>
      <c r="J105" s="256">
        <v>-18.399999999999999</v>
      </c>
      <c r="K105" s="256" t="s">
        <v>2377</v>
      </c>
      <c r="L105" s="267">
        <v>5.0659722222222224E-2</v>
      </c>
      <c r="M105" s="256" t="s">
        <v>40</v>
      </c>
      <c r="N105" s="275" t="s">
        <v>358</v>
      </c>
      <c r="O105" s="252"/>
    </row>
    <row r="106" spans="2:15" x14ac:dyDescent="0.25">
      <c r="B106" s="253">
        <v>96</v>
      </c>
      <c r="C106" s="256">
        <v>24</v>
      </c>
      <c r="D106" s="256" t="s">
        <v>172</v>
      </c>
      <c r="E106" s="256" t="s">
        <v>2282</v>
      </c>
      <c r="F106" s="256" t="s">
        <v>267</v>
      </c>
      <c r="G106" s="256" t="s">
        <v>416</v>
      </c>
      <c r="H106" s="256">
        <v>86</v>
      </c>
      <c r="I106" s="256">
        <v>0</v>
      </c>
      <c r="J106" s="256">
        <v>0</v>
      </c>
      <c r="K106" s="256" t="s">
        <v>2378</v>
      </c>
      <c r="L106" s="267">
        <v>5.7268518518518517E-2</v>
      </c>
      <c r="M106" s="256" t="s">
        <v>2253</v>
      </c>
      <c r="N106" s="275" t="s">
        <v>329</v>
      </c>
      <c r="O106" s="252"/>
    </row>
    <row r="107" spans="2:15" x14ac:dyDescent="0.25">
      <c r="B107" s="253">
        <v>97</v>
      </c>
      <c r="C107" s="256">
        <v>25</v>
      </c>
      <c r="D107" s="256" t="s">
        <v>172</v>
      </c>
      <c r="E107" s="256" t="s">
        <v>2282</v>
      </c>
      <c r="F107" s="256" t="s">
        <v>265</v>
      </c>
      <c r="G107" s="256" t="s">
        <v>334</v>
      </c>
      <c r="H107" s="256">
        <v>69</v>
      </c>
      <c r="I107" s="256">
        <v>0</v>
      </c>
      <c r="J107" s="256">
        <v>0</v>
      </c>
      <c r="K107" s="256" t="s">
        <v>2379</v>
      </c>
      <c r="L107" s="267">
        <v>5.3969907407407404E-2</v>
      </c>
      <c r="M107" s="256" t="s">
        <v>887</v>
      </c>
      <c r="N107" s="275" t="s">
        <v>889</v>
      </c>
      <c r="O107" s="252"/>
    </row>
    <row r="108" spans="2:15" x14ac:dyDescent="0.25">
      <c r="B108" s="253">
        <v>98</v>
      </c>
      <c r="C108" s="256">
        <v>25</v>
      </c>
      <c r="D108" s="256" t="s">
        <v>267</v>
      </c>
      <c r="E108" s="256" t="s">
        <v>7</v>
      </c>
      <c r="F108" s="256" t="s">
        <v>269</v>
      </c>
      <c r="G108" s="256" t="s">
        <v>330</v>
      </c>
      <c r="H108" s="256">
        <v>119</v>
      </c>
      <c r="I108" s="256">
        <v>9.99</v>
      </c>
      <c r="J108" s="256">
        <v>10.93</v>
      </c>
      <c r="K108" s="256" t="s">
        <v>2380</v>
      </c>
      <c r="L108" s="267">
        <v>6.7291666666666666E-2</v>
      </c>
      <c r="M108" s="256" t="s">
        <v>17</v>
      </c>
      <c r="N108" s="275" t="s">
        <v>428</v>
      </c>
      <c r="O108" s="252"/>
    </row>
    <row r="109" spans="2:15" x14ac:dyDescent="0.25">
      <c r="B109" s="253">
        <v>99</v>
      </c>
      <c r="C109" s="256">
        <v>25</v>
      </c>
      <c r="D109" s="256" t="s">
        <v>259</v>
      </c>
      <c r="E109" s="256" t="s">
        <v>7</v>
      </c>
      <c r="F109" s="256" t="s">
        <v>2235</v>
      </c>
      <c r="G109" s="256" t="s">
        <v>330</v>
      </c>
      <c r="H109" s="256">
        <v>79</v>
      </c>
      <c r="I109" s="256">
        <v>26.1</v>
      </c>
      <c r="J109" s="256">
        <v>10.37</v>
      </c>
      <c r="K109" s="256" t="s">
        <v>2381</v>
      </c>
      <c r="L109" s="267">
        <v>5.6620370370370376E-2</v>
      </c>
      <c r="M109" s="256" t="s">
        <v>1623</v>
      </c>
      <c r="N109" s="275" t="s">
        <v>607</v>
      </c>
      <c r="O109" s="252"/>
    </row>
    <row r="110" spans="2:15" x14ac:dyDescent="0.25">
      <c r="B110" s="253">
        <v>100</v>
      </c>
      <c r="C110" s="256">
        <v>25</v>
      </c>
      <c r="D110" s="256" t="s">
        <v>272</v>
      </c>
      <c r="E110" s="256" t="s">
        <v>8</v>
      </c>
      <c r="F110" s="256" t="s">
        <v>262</v>
      </c>
      <c r="G110" s="256" t="s">
        <v>330</v>
      </c>
      <c r="H110" s="256">
        <v>46</v>
      </c>
      <c r="I110" s="256">
        <v>-6.8</v>
      </c>
      <c r="J110" s="256">
        <v>-54.36</v>
      </c>
      <c r="K110" s="256" t="s">
        <v>2382</v>
      </c>
      <c r="L110" s="267">
        <v>4.7650462962962964E-2</v>
      </c>
      <c r="M110" s="256" t="s">
        <v>41</v>
      </c>
      <c r="N110" s="275" t="s">
        <v>445</v>
      </c>
      <c r="O110" s="252"/>
    </row>
    <row r="111" spans="2:15" x14ac:dyDescent="0.25">
      <c r="B111" s="253">
        <v>101</v>
      </c>
      <c r="C111" s="256">
        <v>26</v>
      </c>
      <c r="D111" s="256" t="s">
        <v>265</v>
      </c>
      <c r="E111" s="256" t="s">
        <v>7</v>
      </c>
      <c r="F111" s="256" t="s">
        <v>272</v>
      </c>
      <c r="G111" s="256" t="s">
        <v>330</v>
      </c>
      <c r="H111" s="256">
        <v>58</v>
      </c>
      <c r="I111" s="256">
        <v>14.57</v>
      </c>
      <c r="J111" s="256">
        <v>8.7799999999999994</v>
      </c>
      <c r="K111" s="256" t="s">
        <v>2383</v>
      </c>
      <c r="L111" s="267">
        <v>5.063657407407407E-2</v>
      </c>
      <c r="M111" s="256" t="s">
        <v>2251</v>
      </c>
      <c r="N111" s="275" t="s">
        <v>2277</v>
      </c>
      <c r="O111" s="252"/>
    </row>
    <row r="112" spans="2:15" x14ac:dyDescent="0.25">
      <c r="B112" s="253">
        <v>102</v>
      </c>
      <c r="C112" s="256">
        <v>26</v>
      </c>
      <c r="D112" s="256" t="s">
        <v>262</v>
      </c>
      <c r="E112" s="256" t="s">
        <v>2282</v>
      </c>
      <c r="F112" s="256" t="s">
        <v>259</v>
      </c>
      <c r="G112" s="256" t="s">
        <v>326</v>
      </c>
      <c r="H112" s="256">
        <v>79</v>
      </c>
      <c r="I112" s="256">
        <v>0</v>
      </c>
      <c r="J112" s="256">
        <v>0</v>
      </c>
      <c r="K112" s="256" t="s">
        <v>2384</v>
      </c>
      <c r="L112" s="267">
        <v>5.7280092592592591E-2</v>
      </c>
      <c r="M112" s="256" t="s">
        <v>2254</v>
      </c>
      <c r="N112" s="275" t="s">
        <v>2281</v>
      </c>
      <c r="O112" s="252"/>
    </row>
    <row r="113" spans="1:15" x14ac:dyDescent="0.25">
      <c r="B113" s="253">
        <v>103</v>
      </c>
      <c r="C113" s="256">
        <v>26</v>
      </c>
      <c r="D113" s="256" t="s">
        <v>2235</v>
      </c>
      <c r="E113" s="256" t="s">
        <v>2282</v>
      </c>
      <c r="F113" s="256" t="s">
        <v>267</v>
      </c>
      <c r="G113" s="256" t="s">
        <v>334</v>
      </c>
      <c r="H113" s="256">
        <v>40</v>
      </c>
      <c r="I113" s="256">
        <v>0</v>
      </c>
      <c r="J113" s="256">
        <v>0</v>
      </c>
      <c r="K113" s="256" t="s">
        <v>2385</v>
      </c>
      <c r="L113" s="267">
        <v>3.4814814814814812E-2</v>
      </c>
      <c r="M113" s="256" t="s">
        <v>648</v>
      </c>
      <c r="N113" s="275" t="s">
        <v>650</v>
      </c>
      <c r="O113" s="252"/>
    </row>
    <row r="114" spans="1:15" x14ac:dyDescent="0.25">
      <c r="B114" s="253">
        <v>104</v>
      </c>
      <c r="C114" s="256">
        <v>26</v>
      </c>
      <c r="D114" s="256" t="s">
        <v>269</v>
      </c>
      <c r="E114" s="256" t="s">
        <v>2282</v>
      </c>
      <c r="F114" s="256" t="s">
        <v>172</v>
      </c>
      <c r="G114" s="256" t="s">
        <v>347</v>
      </c>
      <c r="H114" s="256">
        <v>78</v>
      </c>
      <c r="I114" s="256">
        <v>0</v>
      </c>
      <c r="J114" s="256">
        <v>7.0000000000000007E-2</v>
      </c>
      <c r="K114" s="256" t="s">
        <v>2386</v>
      </c>
      <c r="L114" s="267">
        <v>5.5868055555555553E-2</v>
      </c>
      <c r="M114" s="256" t="s">
        <v>820</v>
      </c>
      <c r="N114" s="275" t="s">
        <v>822</v>
      </c>
      <c r="O114" s="252"/>
    </row>
    <row r="115" spans="1:15" x14ac:dyDescent="0.25">
      <c r="B115" s="253">
        <v>105</v>
      </c>
      <c r="C115" s="256">
        <v>27</v>
      </c>
      <c r="D115" s="256" t="s">
        <v>269</v>
      </c>
      <c r="E115" s="256" t="s">
        <v>8</v>
      </c>
      <c r="F115" s="256" t="s">
        <v>265</v>
      </c>
      <c r="G115" s="256" t="s">
        <v>330</v>
      </c>
      <c r="H115" s="256">
        <v>62</v>
      </c>
      <c r="I115" s="256">
        <v>-10.4</v>
      </c>
      <c r="J115" s="256">
        <v>-13.57</v>
      </c>
      <c r="K115" s="256" t="s">
        <v>2387</v>
      </c>
      <c r="L115" s="267">
        <v>5.2650462962962961E-2</v>
      </c>
      <c r="M115" s="256" t="s">
        <v>198</v>
      </c>
      <c r="N115" s="275" t="s">
        <v>363</v>
      </c>
      <c r="O115" s="252"/>
    </row>
    <row r="116" spans="1:15" x14ac:dyDescent="0.25">
      <c r="B116" s="253">
        <v>106</v>
      </c>
      <c r="C116" s="256">
        <v>27</v>
      </c>
      <c r="D116" s="256" t="s">
        <v>172</v>
      </c>
      <c r="E116" s="256" t="s">
        <v>2282</v>
      </c>
      <c r="F116" s="256" t="s">
        <v>2235</v>
      </c>
      <c r="G116" s="256" t="s">
        <v>326</v>
      </c>
      <c r="H116" s="256">
        <v>29</v>
      </c>
      <c r="I116" s="256">
        <v>0</v>
      </c>
      <c r="J116" s="256">
        <v>0</v>
      </c>
      <c r="K116" s="256" t="s">
        <v>2388</v>
      </c>
      <c r="L116" s="267">
        <v>2.3182870370370371E-2</v>
      </c>
      <c r="M116" s="256" t="s">
        <v>1349</v>
      </c>
      <c r="N116" s="275" t="s">
        <v>329</v>
      </c>
      <c r="O116" s="252"/>
    </row>
    <row r="117" spans="1:15" x14ac:dyDescent="0.25">
      <c r="B117" s="253">
        <v>107</v>
      </c>
      <c r="C117" s="256">
        <v>27</v>
      </c>
      <c r="D117" s="256" t="s">
        <v>267</v>
      </c>
      <c r="E117" s="256" t="s">
        <v>2282</v>
      </c>
      <c r="F117" s="256" t="s">
        <v>262</v>
      </c>
      <c r="G117" s="256" t="s">
        <v>416</v>
      </c>
      <c r="H117" s="256">
        <v>272</v>
      </c>
      <c r="I117" s="256">
        <v>0</v>
      </c>
      <c r="J117" s="256">
        <v>0</v>
      </c>
      <c r="K117" s="256" t="s">
        <v>2389</v>
      </c>
      <c r="L117" s="267">
        <v>0.10440972222222222</v>
      </c>
      <c r="M117" s="256" t="s">
        <v>25</v>
      </c>
      <c r="N117" s="275" t="s">
        <v>413</v>
      </c>
      <c r="O117" s="252"/>
    </row>
    <row r="118" spans="1:15" x14ac:dyDescent="0.25">
      <c r="B118" s="253">
        <v>108</v>
      </c>
      <c r="C118" s="256">
        <v>27</v>
      </c>
      <c r="D118" s="256" t="s">
        <v>259</v>
      </c>
      <c r="E118" s="256" t="s">
        <v>7</v>
      </c>
      <c r="F118" s="256" t="s">
        <v>272</v>
      </c>
      <c r="G118" s="256" t="s">
        <v>330</v>
      </c>
      <c r="H118" s="256">
        <v>102</v>
      </c>
      <c r="I118" s="256">
        <v>18.559999999999999</v>
      </c>
      <c r="J118" s="256">
        <v>11.18</v>
      </c>
      <c r="K118" s="256" t="s">
        <v>2390</v>
      </c>
      <c r="L118" s="267">
        <v>6.4108796296296303E-2</v>
      </c>
      <c r="M118" s="256" t="s">
        <v>671</v>
      </c>
      <c r="N118" s="275" t="s">
        <v>764</v>
      </c>
      <c r="O118" s="252"/>
    </row>
    <row r="119" spans="1:15" x14ac:dyDescent="0.25">
      <c r="B119" s="253">
        <v>109</v>
      </c>
      <c r="C119" s="256">
        <v>28</v>
      </c>
      <c r="D119" s="256" t="s">
        <v>265</v>
      </c>
      <c r="E119" s="256" t="s">
        <v>2282</v>
      </c>
      <c r="F119" s="256" t="s">
        <v>259</v>
      </c>
      <c r="G119" s="256" t="s">
        <v>326</v>
      </c>
      <c r="H119" s="256">
        <v>86</v>
      </c>
      <c r="I119" s="256">
        <v>0</v>
      </c>
      <c r="J119" s="256">
        <v>-0.03</v>
      </c>
      <c r="K119" s="256" t="s">
        <v>2391</v>
      </c>
      <c r="L119" s="267">
        <v>5.8356481481481481E-2</v>
      </c>
      <c r="M119" s="256" t="s">
        <v>824</v>
      </c>
      <c r="N119" s="275" t="s">
        <v>826</v>
      </c>
      <c r="O119" s="252"/>
    </row>
    <row r="120" spans="1:15" x14ac:dyDescent="0.25">
      <c r="B120" s="253">
        <v>110</v>
      </c>
      <c r="C120" s="256">
        <v>28</v>
      </c>
      <c r="D120" s="256" t="s">
        <v>272</v>
      </c>
      <c r="E120" s="256" t="s">
        <v>2282</v>
      </c>
      <c r="F120" s="256" t="s">
        <v>267</v>
      </c>
      <c r="G120" s="256" t="s">
        <v>334</v>
      </c>
      <c r="H120" s="256">
        <v>132</v>
      </c>
      <c r="I120" s="256">
        <v>0</v>
      </c>
      <c r="J120" s="256">
        <v>0</v>
      </c>
      <c r="K120" s="256" t="s">
        <v>2392</v>
      </c>
      <c r="L120" s="267">
        <v>6.9756944444444455E-2</v>
      </c>
      <c r="M120" s="256" t="s">
        <v>26</v>
      </c>
      <c r="N120" s="275" t="s">
        <v>375</v>
      </c>
      <c r="O120" s="252"/>
    </row>
    <row r="121" spans="1:15" x14ac:dyDescent="0.25">
      <c r="B121" s="253">
        <v>111</v>
      </c>
      <c r="C121" s="256">
        <v>28</v>
      </c>
      <c r="D121" s="256" t="s">
        <v>262</v>
      </c>
      <c r="E121" s="256" t="s">
        <v>7</v>
      </c>
      <c r="F121" s="256" t="s">
        <v>172</v>
      </c>
      <c r="G121" s="256" t="s">
        <v>330</v>
      </c>
      <c r="H121" s="256">
        <v>53</v>
      </c>
      <c r="I121" s="256">
        <v>31.12</v>
      </c>
      <c r="J121" s="256">
        <v>19.079999999999998</v>
      </c>
      <c r="K121" s="256" t="s">
        <v>2393</v>
      </c>
      <c r="L121" s="267">
        <v>4.6932870370370368E-2</v>
      </c>
      <c r="M121" s="256" t="s">
        <v>38</v>
      </c>
      <c r="N121" s="275" t="s">
        <v>432</v>
      </c>
      <c r="O121" s="252"/>
    </row>
    <row r="122" spans="1:15" x14ac:dyDescent="0.25">
      <c r="B122" s="253">
        <v>112</v>
      </c>
      <c r="C122" s="256">
        <v>28</v>
      </c>
      <c r="D122" s="256" t="s">
        <v>2235</v>
      </c>
      <c r="E122" s="256" t="s">
        <v>8</v>
      </c>
      <c r="F122" s="256" t="s">
        <v>269</v>
      </c>
      <c r="G122" s="256" t="s">
        <v>330</v>
      </c>
      <c r="H122" s="256">
        <v>85</v>
      </c>
      <c r="I122" s="256">
        <v>-14.74</v>
      </c>
      <c r="J122" s="256">
        <v>-14.68</v>
      </c>
      <c r="K122" s="256" t="s">
        <v>2394</v>
      </c>
      <c r="L122" s="267">
        <v>5.7673611111111113E-2</v>
      </c>
      <c r="M122" s="256" t="s">
        <v>671</v>
      </c>
      <c r="N122" s="275" t="s">
        <v>764</v>
      </c>
      <c r="O122" s="252"/>
    </row>
    <row r="123" spans="1:15" x14ac:dyDescent="0.25">
      <c r="A123" s="256" t="s">
        <v>2230</v>
      </c>
      <c r="B123" s="256"/>
      <c r="C123" s="256"/>
      <c r="D123" s="256"/>
      <c r="E123" s="256"/>
      <c r="F123" s="256"/>
      <c r="L123" s="256" t="s">
        <v>2230</v>
      </c>
      <c r="M123" s="256" t="s">
        <v>2230</v>
      </c>
      <c r="N123" s="275" t="s">
        <v>2230</v>
      </c>
      <c r="O123" s="252"/>
    </row>
  </sheetData>
  <phoneticPr fontId="29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4E75-90F3-4575-856C-748B597633DB}">
  <dimension ref="A1:N123"/>
  <sheetViews>
    <sheetView topLeftCell="A2" workbookViewId="0">
      <pane ySplit="9" topLeftCell="A11" activePane="bottomLeft" state="frozen"/>
      <selection activeCell="A2" sqref="A2"/>
      <selection pane="bottomLeft" activeCell="F4" sqref="F4"/>
    </sheetView>
  </sheetViews>
  <sheetFormatPr defaultRowHeight="15" x14ac:dyDescent="0.25"/>
  <cols>
    <col min="1" max="1" width="1.7109375" style="254" customWidth="1"/>
    <col min="2" max="2" width="4.7109375" style="254" customWidth="1"/>
    <col min="3" max="3" width="6.7109375" style="254" customWidth="1"/>
    <col min="4" max="4" width="18.7109375" style="254" customWidth="1"/>
    <col min="5" max="5" width="7.7109375" style="254" customWidth="1"/>
    <col min="6" max="7" width="18.7109375" style="254" customWidth="1"/>
    <col min="8" max="8" width="6.7109375" style="254" customWidth="1"/>
    <col min="9" max="10" width="10.7109375" style="254" customWidth="1"/>
    <col min="11" max="11" width="22.7109375" style="254" customWidth="1"/>
    <col min="12" max="12" width="10.7109375" style="254" customWidth="1"/>
    <col min="13" max="13" width="5.7109375" style="254" customWidth="1"/>
    <col min="14" max="14" width="60.7109375" style="254" customWidth="1"/>
    <col min="15" max="15" width="65.140625" style="252" bestFit="1" customWidth="1"/>
    <col min="16" max="16384" width="9.140625" style="252"/>
  </cols>
  <sheetData>
    <row r="1" spans="1:14" hidden="1" x14ac:dyDescent="0.25">
      <c r="A1" s="254" t="s">
        <v>2222</v>
      </c>
      <c r="B1" s="254" t="s">
        <v>2574</v>
      </c>
      <c r="C1" s="254" t="s">
        <v>2573</v>
      </c>
      <c r="D1" s="254" t="s">
        <v>2572</v>
      </c>
      <c r="E1" s="254" t="s">
        <v>2571</v>
      </c>
      <c r="F1" s="254" t="s">
        <v>2223</v>
      </c>
      <c r="G1" s="254" t="s">
        <v>2568</v>
      </c>
      <c r="H1" s="254" t="s">
        <v>2567</v>
      </c>
      <c r="I1" s="254" t="s">
        <v>2566</v>
      </c>
      <c r="J1" s="254" t="s">
        <v>2565</v>
      </c>
      <c r="K1" s="254" t="s">
        <v>2569</v>
      </c>
      <c r="L1" s="254" t="s">
        <v>2224</v>
      </c>
      <c r="M1" s="254" t="s">
        <v>2225</v>
      </c>
      <c r="N1" s="252" t="s">
        <v>2226</v>
      </c>
    </row>
    <row r="2" spans="1:14" ht="18.75" x14ac:dyDescent="0.3">
      <c r="A2" s="258" t="s">
        <v>2570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 t="s">
        <v>2230</v>
      </c>
      <c r="M2" s="256" t="s">
        <v>2230</v>
      </c>
      <c r="N2" s="268" t="s">
        <v>2230</v>
      </c>
    </row>
    <row r="3" spans="1:14" x14ac:dyDescent="0.25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68"/>
    </row>
    <row r="4" spans="1:14" x14ac:dyDescent="0.25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68"/>
    </row>
    <row r="5" spans="1:14" hidden="1" x14ac:dyDescent="0.25">
      <c r="A5" s="256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68"/>
    </row>
    <row r="6" spans="1:14" hidden="1" x14ac:dyDescent="0.25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68"/>
    </row>
    <row r="7" spans="1:14" hidden="1" x14ac:dyDescent="0.25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68"/>
    </row>
    <row r="8" spans="1:14" hidden="1" x14ac:dyDescent="0.25">
      <c r="A8" s="256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68"/>
    </row>
    <row r="9" spans="1:14" s="269" customFormat="1" ht="15.75" x14ac:dyDescent="0.25">
      <c r="B9" s="270" t="s">
        <v>0</v>
      </c>
      <c r="C9" s="271" t="s">
        <v>2231</v>
      </c>
      <c r="D9" s="271" t="s">
        <v>2</v>
      </c>
      <c r="E9" s="271" t="s">
        <v>2232</v>
      </c>
      <c r="F9" s="271" t="s">
        <v>3</v>
      </c>
      <c r="G9" s="271" t="s">
        <v>194</v>
      </c>
      <c r="H9" s="271" t="s">
        <v>2170</v>
      </c>
      <c r="I9" s="271" t="s">
        <v>2398</v>
      </c>
      <c r="J9" s="271" t="s">
        <v>2399</v>
      </c>
      <c r="K9" s="271" t="s">
        <v>222</v>
      </c>
      <c r="L9" s="271" t="s">
        <v>195</v>
      </c>
      <c r="M9" s="271" t="s">
        <v>12</v>
      </c>
      <c r="N9" s="272" t="s">
        <v>13</v>
      </c>
    </row>
    <row r="10" spans="1:14" x14ac:dyDescent="0.25">
      <c r="C10" s="255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68"/>
    </row>
    <row r="11" spans="1:14" x14ac:dyDescent="0.25">
      <c r="B11" s="253">
        <v>1</v>
      </c>
      <c r="C11" s="260">
        <v>1</v>
      </c>
      <c r="D11" s="256" t="s">
        <v>292</v>
      </c>
      <c r="E11" s="256" t="s">
        <v>2282</v>
      </c>
      <c r="F11" s="256" t="s">
        <v>2400</v>
      </c>
      <c r="G11" s="256" t="s">
        <v>347</v>
      </c>
      <c r="H11" s="256">
        <v>51</v>
      </c>
      <c r="I11" s="256">
        <v>0.04</v>
      </c>
      <c r="J11" s="256">
        <v>0.43</v>
      </c>
      <c r="K11" s="256" t="s">
        <v>2448</v>
      </c>
      <c r="L11" s="267">
        <v>4.0509259259259259E-2</v>
      </c>
      <c r="M11" s="256" t="s">
        <v>2401</v>
      </c>
      <c r="N11" s="268" t="s">
        <v>2418</v>
      </c>
    </row>
    <row r="12" spans="1:14" x14ac:dyDescent="0.25">
      <c r="B12" s="253">
        <v>2</v>
      </c>
      <c r="C12" s="255">
        <v>1</v>
      </c>
      <c r="D12" s="256" t="s">
        <v>278</v>
      </c>
      <c r="E12" s="256" t="s">
        <v>7</v>
      </c>
      <c r="F12" s="256" t="s">
        <v>262</v>
      </c>
      <c r="G12" s="256" t="s">
        <v>330</v>
      </c>
      <c r="H12" s="256">
        <v>51</v>
      </c>
      <c r="I12" s="256">
        <v>31.43</v>
      </c>
      <c r="J12" s="256">
        <v>20.59</v>
      </c>
      <c r="K12" s="256" t="s">
        <v>2449</v>
      </c>
      <c r="L12" s="267">
        <v>4.7222222222222221E-2</v>
      </c>
      <c r="M12" s="256" t="s">
        <v>2401</v>
      </c>
      <c r="N12" s="268" t="s">
        <v>2418</v>
      </c>
    </row>
    <row r="13" spans="1:14" x14ac:dyDescent="0.25">
      <c r="B13" s="253">
        <v>3</v>
      </c>
      <c r="C13" s="260">
        <v>1</v>
      </c>
      <c r="D13" s="256" t="s">
        <v>281</v>
      </c>
      <c r="E13" s="256" t="s">
        <v>7</v>
      </c>
      <c r="F13" s="256" t="s">
        <v>289</v>
      </c>
      <c r="G13" s="256" t="s">
        <v>389</v>
      </c>
      <c r="H13" s="256">
        <v>53</v>
      </c>
      <c r="I13" s="256">
        <v>-4.6399999999999997</v>
      </c>
      <c r="J13" s="256">
        <v>-4.03</v>
      </c>
      <c r="K13" s="256" t="s">
        <v>2450</v>
      </c>
      <c r="L13" s="267">
        <v>4.5925925925925926E-2</v>
      </c>
      <c r="M13" s="256" t="s">
        <v>2401</v>
      </c>
      <c r="N13" s="268" t="s">
        <v>2418</v>
      </c>
    </row>
    <row r="14" spans="1:14" x14ac:dyDescent="0.25">
      <c r="B14" s="253">
        <v>4</v>
      </c>
      <c r="C14" s="255">
        <v>1</v>
      </c>
      <c r="D14" s="256" t="s">
        <v>284</v>
      </c>
      <c r="E14" s="256" t="s">
        <v>2282</v>
      </c>
      <c r="F14" s="256" t="s">
        <v>10</v>
      </c>
      <c r="G14" s="256" t="s">
        <v>347</v>
      </c>
      <c r="H14" s="256">
        <v>65</v>
      </c>
      <c r="I14" s="256">
        <v>-0.05</v>
      </c>
      <c r="J14" s="256">
        <v>0</v>
      </c>
      <c r="K14" s="256" t="s">
        <v>2451</v>
      </c>
      <c r="L14" s="267">
        <v>5.4062500000000006E-2</v>
      </c>
      <c r="M14" s="256" t="s">
        <v>2401</v>
      </c>
      <c r="N14" s="268" t="s">
        <v>2418</v>
      </c>
    </row>
    <row r="15" spans="1:14" x14ac:dyDescent="0.25">
      <c r="B15" s="253">
        <v>5</v>
      </c>
      <c r="C15" s="260">
        <v>2</v>
      </c>
      <c r="D15" s="256" t="s">
        <v>2400</v>
      </c>
      <c r="E15" s="256" t="s">
        <v>7</v>
      </c>
      <c r="F15" s="256" t="s">
        <v>10</v>
      </c>
      <c r="G15" s="256" t="s">
        <v>330</v>
      </c>
      <c r="H15" s="256">
        <v>41</v>
      </c>
      <c r="I15" s="256">
        <v>12.11</v>
      </c>
      <c r="J15" s="256">
        <v>10.39</v>
      </c>
      <c r="K15" s="256" t="s">
        <v>2452</v>
      </c>
      <c r="L15" s="267">
        <v>3.8229166666666668E-2</v>
      </c>
      <c r="M15" s="256" t="s">
        <v>2402</v>
      </c>
      <c r="N15" s="268" t="s">
        <v>2419</v>
      </c>
    </row>
    <row r="16" spans="1:14" x14ac:dyDescent="0.25">
      <c r="B16" s="253">
        <v>6</v>
      </c>
      <c r="C16" s="255">
        <v>2</v>
      </c>
      <c r="D16" s="256" t="s">
        <v>289</v>
      </c>
      <c r="E16" s="256" t="s">
        <v>7</v>
      </c>
      <c r="F16" s="256" t="s">
        <v>284</v>
      </c>
      <c r="G16" s="256" t="s">
        <v>330</v>
      </c>
      <c r="H16" s="256">
        <v>61</v>
      </c>
      <c r="I16" s="256">
        <v>7.54</v>
      </c>
      <c r="J16" s="256">
        <v>19.61</v>
      </c>
      <c r="K16" s="256" t="s">
        <v>2453</v>
      </c>
      <c r="L16" s="267">
        <v>4.9664351851851855E-2</v>
      </c>
      <c r="M16" s="256" t="s">
        <v>2403</v>
      </c>
      <c r="N16" s="268" t="s">
        <v>2420</v>
      </c>
    </row>
    <row r="17" spans="2:14" x14ac:dyDescent="0.25">
      <c r="B17" s="253">
        <v>7</v>
      </c>
      <c r="C17" s="260">
        <v>2</v>
      </c>
      <c r="D17" s="256" t="s">
        <v>262</v>
      </c>
      <c r="E17" s="256" t="s">
        <v>7</v>
      </c>
      <c r="F17" s="256" t="s">
        <v>281</v>
      </c>
      <c r="G17" s="256" t="s">
        <v>330</v>
      </c>
      <c r="H17" s="256">
        <v>73</v>
      </c>
      <c r="I17" s="256">
        <v>8.91</v>
      </c>
      <c r="J17" s="256">
        <v>7.56</v>
      </c>
      <c r="K17" s="256" t="s">
        <v>2454</v>
      </c>
      <c r="L17" s="267">
        <v>5.4768518518518522E-2</v>
      </c>
      <c r="M17" s="256" t="s">
        <v>2402</v>
      </c>
      <c r="N17" s="268" t="s">
        <v>2419</v>
      </c>
    </row>
    <row r="18" spans="2:14" x14ac:dyDescent="0.25">
      <c r="B18" s="253">
        <v>8</v>
      </c>
      <c r="C18" s="255">
        <v>2</v>
      </c>
      <c r="D18" s="256" t="s">
        <v>292</v>
      </c>
      <c r="E18" s="256" t="s">
        <v>8</v>
      </c>
      <c r="F18" s="256" t="s">
        <v>278</v>
      </c>
      <c r="G18" s="256" t="s">
        <v>330</v>
      </c>
      <c r="H18" s="256">
        <v>73</v>
      </c>
      <c r="I18" s="256">
        <v>-15.92</v>
      </c>
      <c r="J18" s="256">
        <v>-318.42</v>
      </c>
      <c r="K18" s="256" t="s">
        <v>2455</v>
      </c>
      <c r="L18" s="267">
        <v>5.6886574074074076E-2</v>
      </c>
      <c r="M18" s="256" t="s">
        <v>2402</v>
      </c>
      <c r="N18" s="268" t="s">
        <v>2419</v>
      </c>
    </row>
    <row r="19" spans="2:14" x14ac:dyDescent="0.25">
      <c r="B19" s="253">
        <v>9</v>
      </c>
      <c r="C19" s="260">
        <v>3</v>
      </c>
      <c r="D19" s="256" t="s">
        <v>278</v>
      </c>
      <c r="E19" s="256" t="s">
        <v>7</v>
      </c>
      <c r="F19" s="256" t="s">
        <v>2400</v>
      </c>
      <c r="G19" s="256" t="s">
        <v>330</v>
      </c>
      <c r="H19" s="256">
        <v>96</v>
      </c>
      <c r="I19" s="256">
        <v>318.49</v>
      </c>
      <c r="J19" s="256">
        <v>8.31</v>
      </c>
      <c r="K19" s="256" t="s">
        <v>2456</v>
      </c>
      <c r="L19" s="267">
        <v>6.3310185185185178E-2</v>
      </c>
      <c r="M19" s="256" t="s">
        <v>44</v>
      </c>
      <c r="N19" s="268" t="s">
        <v>406</v>
      </c>
    </row>
    <row r="20" spans="2:14" x14ac:dyDescent="0.25">
      <c r="B20" s="253">
        <v>10</v>
      </c>
      <c r="C20" s="255">
        <v>3</v>
      </c>
      <c r="D20" s="256" t="s">
        <v>281</v>
      </c>
      <c r="E20" s="256" t="s">
        <v>2282</v>
      </c>
      <c r="F20" s="256" t="s">
        <v>292</v>
      </c>
      <c r="G20" s="256" t="s">
        <v>326</v>
      </c>
      <c r="H20" s="256">
        <v>37</v>
      </c>
      <c r="I20" s="256">
        <v>0</v>
      </c>
      <c r="J20" s="256">
        <v>0</v>
      </c>
      <c r="K20" s="256" t="s">
        <v>2457</v>
      </c>
      <c r="L20" s="267">
        <v>3.4999999999999996E-2</v>
      </c>
      <c r="M20" s="256" t="s">
        <v>16</v>
      </c>
      <c r="N20" s="268" t="s">
        <v>1689</v>
      </c>
    </row>
    <row r="21" spans="2:14" x14ac:dyDescent="0.25">
      <c r="B21" s="253">
        <v>11</v>
      </c>
      <c r="C21" s="260">
        <v>3</v>
      </c>
      <c r="D21" s="256" t="s">
        <v>284</v>
      </c>
      <c r="E21" s="256" t="s">
        <v>7</v>
      </c>
      <c r="F21" s="256" t="s">
        <v>262</v>
      </c>
      <c r="G21" s="256" t="s">
        <v>330</v>
      </c>
      <c r="H21" s="256">
        <v>87</v>
      </c>
      <c r="I21" s="256">
        <v>10.11</v>
      </c>
      <c r="J21" s="256">
        <v>8.48</v>
      </c>
      <c r="K21" s="256" t="s">
        <v>2458</v>
      </c>
      <c r="L21" s="267">
        <v>6.0960648148148146E-2</v>
      </c>
      <c r="M21" s="256" t="s">
        <v>2404</v>
      </c>
      <c r="N21" s="268" t="s">
        <v>2421</v>
      </c>
    </row>
    <row r="22" spans="2:14" x14ac:dyDescent="0.25">
      <c r="B22" s="253">
        <v>12</v>
      </c>
      <c r="C22" s="255">
        <v>3</v>
      </c>
      <c r="D22" s="256" t="s">
        <v>10</v>
      </c>
      <c r="E22" s="256" t="s">
        <v>7</v>
      </c>
      <c r="F22" s="256" t="s">
        <v>289</v>
      </c>
      <c r="G22" s="256" t="s">
        <v>389</v>
      </c>
      <c r="H22" s="256">
        <v>44</v>
      </c>
      <c r="I22" s="256">
        <v>4.7</v>
      </c>
      <c r="J22" s="256">
        <v>8</v>
      </c>
      <c r="K22" s="256" t="s">
        <v>2459</v>
      </c>
      <c r="L22" s="267">
        <v>4.6076388888888882E-2</v>
      </c>
      <c r="M22" s="256" t="s">
        <v>16</v>
      </c>
      <c r="N22" s="268" t="s">
        <v>1689</v>
      </c>
    </row>
    <row r="23" spans="2:14" x14ac:dyDescent="0.25">
      <c r="B23" s="253">
        <v>13</v>
      </c>
      <c r="C23" s="260">
        <v>4</v>
      </c>
      <c r="D23" s="256" t="s">
        <v>2400</v>
      </c>
      <c r="E23" s="256" t="s">
        <v>2282</v>
      </c>
      <c r="F23" s="256" t="s">
        <v>289</v>
      </c>
      <c r="G23" s="256" t="s">
        <v>334</v>
      </c>
      <c r="H23" s="256">
        <v>59</v>
      </c>
      <c r="I23" s="256">
        <v>0.01</v>
      </c>
      <c r="J23" s="256">
        <v>0</v>
      </c>
      <c r="K23" s="256" t="s">
        <v>2460</v>
      </c>
      <c r="L23" s="267">
        <v>4.4143518518518519E-2</v>
      </c>
      <c r="M23" s="256" t="s">
        <v>2405</v>
      </c>
      <c r="N23" s="268" t="s">
        <v>251</v>
      </c>
    </row>
    <row r="24" spans="2:14" x14ac:dyDescent="0.25">
      <c r="B24" s="253">
        <v>14</v>
      </c>
      <c r="C24" s="255">
        <v>4</v>
      </c>
      <c r="D24" s="256" t="s">
        <v>262</v>
      </c>
      <c r="E24" s="256" t="s">
        <v>7</v>
      </c>
      <c r="F24" s="256" t="s">
        <v>10</v>
      </c>
      <c r="G24" s="256" t="s">
        <v>330</v>
      </c>
      <c r="H24" s="256">
        <v>41</v>
      </c>
      <c r="I24" s="256">
        <v>34.19</v>
      </c>
      <c r="J24" s="256">
        <v>7.6</v>
      </c>
      <c r="K24" s="256" t="s">
        <v>2461</v>
      </c>
      <c r="L24" s="267">
        <v>3.8240740740740742E-2</v>
      </c>
      <c r="M24" s="256" t="s">
        <v>2405</v>
      </c>
      <c r="N24" s="268" t="s">
        <v>2422</v>
      </c>
    </row>
    <row r="25" spans="2:14" x14ac:dyDescent="0.25">
      <c r="B25" s="253">
        <v>15</v>
      </c>
      <c r="C25" s="260">
        <v>4</v>
      </c>
      <c r="D25" s="256" t="s">
        <v>292</v>
      </c>
      <c r="E25" s="256" t="s">
        <v>8</v>
      </c>
      <c r="F25" s="256" t="s">
        <v>284</v>
      </c>
      <c r="G25" s="256" t="s">
        <v>330</v>
      </c>
      <c r="H25" s="256">
        <v>87</v>
      </c>
      <c r="I25" s="256">
        <v>-14.87</v>
      </c>
      <c r="J25" s="256">
        <v>-988.31</v>
      </c>
      <c r="K25" s="256" t="s">
        <v>2462</v>
      </c>
      <c r="L25" s="267">
        <v>5.9016203703703703E-2</v>
      </c>
      <c r="M25" s="256" t="s">
        <v>2405</v>
      </c>
      <c r="N25" s="268" t="s">
        <v>2422</v>
      </c>
    </row>
    <row r="26" spans="2:14" x14ac:dyDescent="0.25">
      <c r="B26" s="253">
        <v>16</v>
      </c>
      <c r="C26" s="255">
        <v>4</v>
      </c>
      <c r="D26" s="256" t="s">
        <v>278</v>
      </c>
      <c r="E26" s="256" t="s">
        <v>7</v>
      </c>
      <c r="F26" s="256" t="s">
        <v>281</v>
      </c>
      <c r="G26" s="256" t="s">
        <v>330</v>
      </c>
      <c r="H26" s="256">
        <v>55</v>
      </c>
      <c r="I26" s="256">
        <v>318.57</v>
      </c>
      <c r="J26" s="256">
        <v>20.32</v>
      </c>
      <c r="K26" s="256" t="s">
        <v>2463</v>
      </c>
      <c r="L26" s="267">
        <v>5.1574074074074078E-2</v>
      </c>
      <c r="M26" s="256" t="s">
        <v>2405</v>
      </c>
      <c r="N26" s="268" t="s">
        <v>2422</v>
      </c>
    </row>
    <row r="27" spans="2:14" x14ac:dyDescent="0.25">
      <c r="B27" s="253">
        <v>17</v>
      </c>
      <c r="C27" s="260">
        <v>5</v>
      </c>
      <c r="D27" s="256" t="s">
        <v>281</v>
      </c>
      <c r="E27" s="256" t="s">
        <v>2282</v>
      </c>
      <c r="F27" s="256" t="s">
        <v>2400</v>
      </c>
      <c r="G27" s="256" t="s">
        <v>347</v>
      </c>
      <c r="H27" s="256">
        <v>73</v>
      </c>
      <c r="I27" s="256">
        <v>0</v>
      </c>
      <c r="J27" s="256">
        <v>-0.46</v>
      </c>
      <c r="K27" s="256" t="s">
        <v>2464</v>
      </c>
      <c r="L27" s="267">
        <v>5.1666666666666666E-2</v>
      </c>
      <c r="M27" s="256" t="s">
        <v>1665</v>
      </c>
      <c r="N27" s="268" t="s">
        <v>371</v>
      </c>
    </row>
    <row r="28" spans="2:14" x14ac:dyDescent="0.25">
      <c r="B28" s="253">
        <v>18</v>
      </c>
      <c r="C28" s="255">
        <v>5</v>
      </c>
      <c r="D28" s="256" t="s">
        <v>284</v>
      </c>
      <c r="E28" s="256" t="s">
        <v>2282</v>
      </c>
      <c r="F28" s="256" t="s">
        <v>278</v>
      </c>
      <c r="G28" s="256" t="s">
        <v>334</v>
      </c>
      <c r="H28" s="256">
        <v>51</v>
      </c>
      <c r="I28" s="256">
        <v>-0.05</v>
      </c>
      <c r="J28" s="256">
        <v>0</v>
      </c>
      <c r="K28" s="256" t="s">
        <v>2465</v>
      </c>
      <c r="L28" s="267">
        <v>4.6331018518518514E-2</v>
      </c>
      <c r="M28" s="256" t="s">
        <v>1665</v>
      </c>
      <c r="N28" s="268" t="s">
        <v>371</v>
      </c>
    </row>
    <row r="29" spans="2:14" x14ac:dyDescent="0.25">
      <c r="B29" s="253">
        <v>19</v>
      </c>
      <c r="C29" s="260">
        <v>5</v>
      </c>
      <c r="D29" s="256" t="s">
        <v>10</v>
      </c>
      <c r="E29" s="256" t="s">
        <v>8</v>
      </c>
      <c r="F29" s="256" t="s">
        <v>292</v>
      </c>
      <c r="G29" s="256" t="s">
        <v>330</v>
      </c>
      <c r="H29" s="256">
        <v>30</v>
      </c>
      <c r="I29" s="256">
        <v>-12.12</v>
      </c>
      <c r="J29" s="256">
        <v>-14.04</v>
      </c>
      <c r="K29" s="256" t="s">
        <v>2466</v>
      </c>
      <c r="L29" s="267">
        <v>3.0949074074074077E-2</v>
      </c>
      <c r="M29" s="256" t="s">
        <v>1665</v>
      </c>
      <c r="N29" s="268" t="s">
        <v>371</v>
      </c>
    </row>
    <row r="30" spans="2:14" x14ac:dyDescent="0.25">
      <c r="B30" s="253">
        <v>20</v>
      </c>
      <c r="C30" s="255">
        <v>5</v>
      </c>
      <c r="D30" s="256" t="s">
        <v>289</v>
      </c>
      <c r="E30" s="256" t="s">
        <v>2282</v>
      </c>
      <c r="F30" s="256" t="s">
        <v>262</v>
      </c>
      <c r="G30" s="256" t="s">
        <v>334</v>
      </c>
      <c r="H30" s="256">
        <v>165</v>
      </c>
      <c r="I30" s="256">
        <v>0</v>
      </c>
      <c r="J30" s="256">
        <v>0</v>
      </c>
      <c r="K30" s="256" t="s">
        <v>2467</v>
      </c>
      <c r="L30" s="267">
        <v>7.6307870370370359E-2</v>
      </c>
      <c r="M30" s="256" t="s">
        <v>1665</v>
      </c>
      <c r="N30" s="268" t="s">
        <v>371</v>
      </c>
    </row>
    <row r="31" spans="2:14" x14ac:dyDescent="0.25">
      <c r="B31" s="253">
        <v>21</v>
      </c>
      <c r="C31" s="260">
        <v>6</v>
      </c>
      <c r="D31" s="256" t="s">
        <v>2400</v>
      </c>
      <c r="E31" s="256" t="s">
        <v>2282</v>
      </c>
      <c r="F31" s="256" t="s">
        <v>262</v>
      </c>
      <c r="G31" s="256" t="s">
        <v>334</v>
      </c>
      <c r="H31" s="256">
        <v>52</v>
      </c>
      <c r="I31" s="256">
        <v>0</v>
      </c>
      <c r="J31" s="256">
        <v>0</v>
      </c>
      <c r="K31" s="256" t="s">
        <v>2468</v>
      </c>
      <c r="L31" s="267">
        <v>3.8182870370370374E-2</v>
      </c>
      <c r="M31" s="256" t="s">
        <v>868</v>
      </c>
      <c r="N31" s="268" t="s">
        <v>870</v>
      </c>
    </row>
    <row r="32" spans="2:14" x14ac:dyDescent="0.25">
      <c r="B32" s="253">
        <v>22</v>
      </c>
      <c r="C32" s="255">
        <v>6</v>
      </c>
      <c r="D32" s="256" t="s">
        <v>292</v>
      </c>
      <c r="E32" s="256" t="s">
        <v>8</v>
      </c>
      <c r="F32" s="256" t="s">
        <v>289</v>
      </c>
      <c r="G32" s="256" t="s">
        <v>330</v>
      </c>
      <c r="H32" s="256">
        <v>55</v>
      </c>
      <c r="I32" s="256">
        <v>-11.42</v>
      </c>
      <c r="J32" s="256">
        <v>-11.11</v>
      </c>
      <c r="K32" s="256" t="s">
        <v>2469</v>
      </c>
      <c r="L32" s="267">
        <v>4.8402777777777774E-2</v>
      </c>
      <c r="M32" s="256" t="s">
        <v>967</v>
      </c>
      <c r="N32" s="268" t="s">
        <v>973</v>
      </c>
    </row>
    <row r="33" spans="2:14" x14ac:dyDescent="0.25">
      <c r="B33" s="253">
        <v>23</v>
      </c>
      <c r="C33" s="260">
        <v>6</v>
      </c>
      <c r="D33" s="256" t="s">
        <v>278</v>
      </c>
      <c r="E33" s="256" t="s">
        <v>7</v>
      </c>
      <c r="F33" s="256" t="s">
        <v>10</v>
      </c>
      <c r="G33" s="256" t="s">
        <v>330</v>
      </c>
      <c r="H33" s="256">
        <v>59</v>
      </c>
      <c r="I33" s="256">
        <v>318.36</v>
      </c>
      <c r="J33" s="256">
        <v>327.13</v>
      </c>
      <c r="K33" s="256" t="s">
        <v>2470</v>
      </c>
      <c r="L33" s="267">
        <v>5.3912037037037036E-2</v>
      </c>
      <c r="M33" s="256" t="s">
        <v>824</v>
      </c>
      <c r="N33" s="268" t="s">
        <v>826</v>
      </c>
    </row>
    <row r="34" spans="2:14" x14ac:dyDescent="0.25">
      <c r="B34" s="253">
        <v>24</v>
      </c>
      <c r="C34" s="255">
        <v>6</v>
      </c>
      <c r="D34" s="256" t="s">
        <v>281</v>
      </c>
      <c r="E34" s="256" t="s">
        <v>2282</v>
      </c>
      <c r="F34" s="256" t="s">
        <v>284</v>
      </c>
      <c r="G34" s="256" t="s">
        <v>347</v>
      </c>
      <c r="H34" s="256">
        <v>85</v>
      </c>
      <c r="I34" s="256">
        <v>0</v>
      </c>
      <c r="J34" s="256">
        <v>0.05</v>
      </c>
      <c r="K34" s="256" t="s">
        <v>2471</v>
      </c>
      <c r="L34" s="267">
        <v>5.6458333333333333E-2</v>
      </c>
      <c r="M34" s="256" t="s">
        <v>1349</v>
      </c>
      <c r="N34" s="268" t="s">
        <v>329</v>
      </c>
    </row>
    <row r="35" spans="2:14" x14ac:dyDescent="0.25">
      <c r="B35" s="253">
        <v>25</v>
      </c>
      <c r="C35" s="260">
        <v>7</v>
      </c>
      <c r="D35" s="256" t="s">
        <v>284</v>
      </c>
      <c r="E35" s="256" t="s">
        <v>2282</v>
      </c>
      <c r="F35" s="256" t="s">
        <v>2400</v>
      </c>
      <c r="G35" s="256" t="s">
        <v>347</v>
      </c>
      <c r="H35" s="256">
        <v>51</v>
      </c>
      <c r="I35" s="256">
        <v>-0.05</v>
      </c>
      <c r="J35" s="256">
        <v>-2.72</v>
      </c>
      <c r="K35" s="256" t="s">
        <v>2472</v>
      </c>
      <c r="L35" s="267">
        <v>4.4305555555555549E-2</v>
      </c>
      <c r="M35" s="256" t="s">
        <v>37</v>
      </c>
      <c r="N35" s="268" t="s">
        <v>450</v>
      </c>
    </row>
    <row r="36" spans="2:14" x14ac:dyDescent="0.25">
      <c r="B36" s="253">
        <v>26</v>
      </c>
      <c r="C36" s="255">
        <v>7</v>
      </c>
      <c r="D36" s="256" t="s">
        <v>10</v>
      </c>
      <c r="E36" s="256" t="s">
        <v>8</v>
      </c>
      <c r="F36" s="256" t="s">
        <v>281</v>
      </c>
      <c r="G36" s="256" t="s">
        <v>347</v>
      </c>
      <c r="H36" s="256">
        <v>73</v>
      </c>
      <c r="I36" s="256">
        <v>0</v>
      </c>
      <c r="J36" s="256">
        <v>-246</v>
      </c>
      <c r="K36" s="256" t="s">
        <v>2473</v>
      </c>
      <c r="L36" s="267">
        <v>5.4317129629629625E-2</v>
      </c>
      <c r="M36" s="256" t="s">
        <v>37</v>
      </c>
      <c r="N36" s="268" t="s">
        <v>450</v>
      </c>
    </row>
    <row r="37" spans="2:14" x14ac:dyDescent="0.25">
      <c r="B37" s="253">
        <v>27</v>
      </c>
      <c r="C37" s="260">
        <v>7</v>
      </c>
      <c r="D37" s="256" t="s">
        <v>289</v>
      </c>
      <c r="E37" s="256" t="s">
        <v>8</v>
      </c>
      <c r="F37" s="256" t="s">
        <v>278</v>
      </c>
      <c r="G37" s="256" t="s">
        <v>330</v>
      </c>
      <c r="H37" s="256">
        <v>60</v>
      </c>
      <c r="I37" s="256">
        <v>-17.78</v>
      </c>
      <c r="J37" s="256" t="s">
        <v>2561</v>
      </c>
      <c r="K37" s="256" t="s">
        <v>2474</v>
      </c>
      <c r="L37" s="267">
        <v>5.4212962962962963E-2</v>
      </c>
      <c r="M37" s="256" t="s">
        <v>37</v>
      </c>
      <c r="N37" s="268" t="s">
        <v>450</v>
      </c>
    </row>
    <row r="38" spans="2:14" x14ac:dyDescent="0.25">
      <c r="B38" s="253">
        <v>28</v>
      </c>
      <c r="C38" s="255">
        <v>7</v>
      </c>
      <c r="D38" s="256" t="s">
        <v>262</v>
      </c>
      <c r="E38" s="256" t="s">
        <v>2282</v>
      </c>
      <c r="F38" s="256" t="s">
        <v>292</v>
      </c>
      <c r="G38" s="256" t="s">
        <v>326</v>
      </c>
      <c r="H38" s="256">
        <v>22</v>
      </c>
      <c r="I38" s="256">
        <v>0</v>
      </c>
      <c r="J38" s="256">
        <v>0</v>
      </c>
      <c r="K38" s="256" t="s">
        <v>2475</v>
      </c>
      <c r="L38" s="267">
        <v>1.7557870370370373E-2</v>
      </c>
      <c r="M38" s="256" t="s">
        <v>37</v>
      </c>
      <c r="N38" s="268" t="s">
        <v>450</v>
      </c>
    </row>
    <row r="39" spans="2:14" x14ac:dyDescent="0.25">
      <c r="B39" s="253">
        <v>29</v>
      </c>
      <c r="C39" s="260">
        <v>8</v>
      </c>
      <c r="D39" s="256" t="s">
        <v>2400</v>
      </c>
      <c r="E39" s="256" t="s">
        <v>2282</v>
      </c>
      <c r="F39" s="256" t="s">
        <v>292</v>
      </c>
      <c r="G39" s="256" t="s">
        <v>326</v>
      </c>
      <c r="H39" s="256">
        <v>44</v>
      </c>
      <c r="I39" s="256">
        <v>0</v>
      </c>
      <c r="J39" s="256">
        <v>0</v>
      </c>
      <c r="K39" s="256" t="s">
        <v>2476</v>
      </c>
      <c r="L39" s="267">
        <v>3.3402777777777774E-2</v>
      </c>
      <c r="M39" s="256" t="s">
        <v>2401</v>
      </c>
      <c r="N39" s="268" t="s">
        <v>2418</v>
      </c>
    </row>
    <row r="40" spans="2:14" x14ac:dyDescent="0.25">
      <c r="B40" s="253">
        <v>30</v>
      </c>
      <c r="C40" s="255">
        <v>8</v>
      </c>
      <c r="D40" s="256" t="s">
        <v>262</v>
      </c>
      <c r="E40" s="256" t="s">
        <v>2282</v>
      </c>
      <c r="F40" s="256" t="s">
        <v>278</v>
      </c>
      <c r="G40" s="256" t="s">
        <v>416</v>
      </c>
      <c r="H40" s="256">
        <v>174</v>
      </c>
      <c r="I40" s="256">
        <v>0</v>
      </c>
      <c r="J40" s="256">
        <v>0</v>
      </c>
      <c r="K40" s="256" t="s">
        <v>2477</v>
      </c>
      <c r="L40" s="267">
        <v>8.1365740740740738E-2</v>
      </c>
      <c r="M40" s="256" t="s">
        <v>2401</v>
      </c>
      <c r="N40" s="268" t="s">
        <v>2418</v>
      </c>
    </row>
    <row r="41" spans="2:14" x14ac:dyDescent="0.25">
      <c r="B41" s="253">
        <v>31</v>
      </c>
      <c r="C41" s="260">
        <v>8</v>
      </c>
      <c r="D41" s="256" t="s">
        <v>289</v>
      </c>
      <c r="E41" s="256" t="s">
        <v>2282</v>
      </c>
      <c r="F41" s="256" t="s">
        <v>281</v>
      </c>
      <c r="G41" s="256" t="s">
        <v>334</v>
      </c>
      <c r="H41" s="256">
        <v>64</v>
      </c>
      <c r="I41" s="256">
        <v>0</v>
      </c>
      <c r="J41" s="256">
        <v>0</v>
      </c>
      <c r="K41" s="256" t="s">
        <v>2478</v>
      </c>
      <c r="L41" s="267">
        <v>4.9537037037037039E-2</v>
      </c>
      <c r="M41" s="256" t="s">
        <v>2401</v>
      </c>
      <c r="N41" s="268" t="s">
        <v>2418</v>
      </c>
    </row>
    <row r="42" spans="2:14" x14ac:dyDescent="0.25">
      <c r="B42" s="253">
        <v>32</v>
      </c>
      <c r="C42" s="255">
        <v>8</v>
      </c>
      <c r="D42" s="256" t="s">
        <v>10</v>
      </c>
      <c r="E42" s="256" t="s">
        <v>8</v>
      </c>
      <c r="F42" s="256" t="s">
        <v>284</v>
      </c>
      <c r="G42" s="256" t="s">
        <v>347</v>
      </c>
      <c r="H42" s="256">
        <v>60</v>
      </c>
      <c r="I42" s="256">
        <v>-15.8</v>
      </c>
      <c r="J42" s="256">
        <v>-988.73</v>
      </c>
      <c r="K42" s="256" t="s">
        <v>2479</v>
      </c>
      <c r="L42" s="267">
        <v>5.3240740740740734E-2</v>
      </c>
      <c r="M42" s="256" t="s">
        <v>2401</v>
      </c>
      <c r="N42" s="268" t="s">
        <v>2418</v>
      </c>
    </row>
    <row r="43" spans="2:14" x14ac:dyDescent="0.25">
      <c r="B43" s="253">
        <v>33</v>
      </c>
      <c r="C43" s="260">
        <v>9</v>
      </c>
      <c r="D43" s="256" t="s">
        <v>10</v>
      </c>
      <c r="E43" s="256" t="s">
        <v>2282</v>
      </c>
      <c r="F43" s="256" t="s">
        <v>2400</v>
      </c>
      <c r="G43" s="256" t="s">
        <v>326</v>
      </c>
      <c r="H43" s="256">
        <v>141</v>
      </c>
      <c r="I43" s="256">
        <v>0</v>
      </c>
      <c r="J43" s="256">
        <v>0</v>
      </c>
      <c r="K43" s="256" t="s">
        <v>2480</v>
      </c>
      <c r="L43" s="267">
        <v>7.3738425925925929E-2</v>
      </c>
      <c r="M43" s="256" t="s">
        <v>2402</v>
      </c>
      <c r="N43" s="268" t="s">
        <v>2419</v>
      </c>
    </row>
    <row r="44" spans="2:14" x14ac:dyDescent="0.25">
      <c r="B44" s="253">
        <v>34</v>
      </c>
      <c r="C44" s="255">
        <v>9</v>
      </c>
      <c r="D44" s="256" t="s">
        <v>284</v>
      </c>
      <c r="E44" s="256" t="s">
        <v>2282</v>
      </c>
      <c r="F44" s="256" t="s">
        <v>289</v>
      </c>
      <c r="G44" s="256" t="s">
        <v>347</v>
      </c>
      <c r="H44" s="256">
        <v>92</v>
      </c>
      <c r="I44" s="256">
        <v>-0.05</v>
      </c>
      <c r="J44" s="256">
        <v>0</v>
      </c>
      <c r="K44" s="256" t="s">
        <v>2481</v>
      </c>
      <c r="L44" s="267">
        <v>4.3587962962962967E-2</v>
      </c>
      <c r="M44" s="256" t="s">
        <v>2402</v>
      </c>
      <c r="N44" s="268" t="s">
        <v>2419</v>
      </c>
    </row>
    <row r="45" spans="2:14" x14ac:dyDescent="0.25">
      <c r="B45" s="253">
        <v>35</v>
      </c>
      <c r="C45" s="260">
        <v>9</v>
      </c>
      <c r="D45" s="256" t="s">
        <v>281</v>
      </c>
      <c r="E45" s="256" t="s">
        <v>7</v>
      </c>
      <c r="F45" s="256" t="s">
        <v>262</v>
      </c>
      <c r="G45" s="256" t="s">
        <v>330</v>
      </c>
      <c r="H45" s="256">
        <v>34</v>
      </c>
      <c r="I45" s="256">
        <v>13.08</v>
      </c>
      <c r="J45" s="256">
        <v>16.13</v>
      </c>
      <c r="K45" s="256" t="s">
        <v>2482</v>
      </c>
      <c r="L45" s="267">
        <v>3.4363425925925929E-2</v>
      </c>
      <c r="M45" s="256" t="s">
        <v>2406</v>
      </c>
      <c r="N45" s="268" t="s">
        <v>2423</v>
      </c>
    </row>
    <row r="46" spans="2:14" x14ac:dyDescent="0.25">
      <c r="B46" s="253">
        <v>36</v>
      </c>
      <c r="C46" s="255">
        <v>9</v>
      </c>
      <c r="D46" s="256" t="s">
        <v>278</v>
      </c>
      <c r="E46" s="256" t="s">
        <v>7</v>
      </c>
      <c r="F46" s="256" t="s">
        <v>292</v>
      </c>
      <c r="G46" s="256" t="s">
        <v>330</v>
      </c>
      <c r="H46" s="256">
        <v>49</v>
      </c>
      <c r="I46" s="256">
        <v>16.489999999999998</v>
      </c>
      <c r="J46" s="256">
        <v>11.4</v>
      </c>
      <c r="K46" s="256" t="s">
        <v>2483</v>
      </c>
      <c r="L46" s="267">
        <v>5.0312500000000003E-2</v>
      </c>
      <c r="M46" s="256" t="s">
        <v>2402</v>
      </c>
      <c r="N46" s="268" t="s">
        <v>2419</v>
      </c>
    </row>
    <row r="47" spans="2:14" x14ac:dyDescent="0.25">
      <c r="B47" s="253">
        <v>37</v>
      </c>
      <c r="C47" s="260">
        <v>10</v>
      </c>
      <c r="D47" s="256" t="s">
        <v>2400</v>
      </c>
      <c r="E47" s="256" t="s">
        <v>2282</v>
      </c>
      <c r="F47" s="256" t="s">
        <v>278</v>
      </c>
      <c r="G47" s="256" t="s">
        <v>326</v>
      </c>
      <c r="H47" s="256">
        <v>75</v>
      </c>
      <c r="I47" s="256">
        <v>0</v>
      </c>
      <c r="J47" s="256">
        <v>0</v>
      </c>
      <c r="K47" s="256" t="s">
        <v>2484</v>
      </c>
      <c r="L47" s="267">
        <v>5.7777777777777782E-2</v>
      </c>
      <c r="M47" s="256" t="s">
        <v>16</v>
      </c>
      <c r="N47" s="268" t="s">
        <v>1689</v>
      </c>
    </row>
    <row r="48" spans="2:14" x14ac:dyDescent="0.25">
      <c r="B48" s="253">
        <v>38</v>
      </c>
      <c r="C48" s="255">
        <v>10</v>
      </c>
      <c r="D48" s="256" t="s">
        <v>292</v>
      </c>
      <c r="E48" s="256" t="s">
        <v>2282</v>
      </c>
      <c r="F48" s="256" t="s">
        <v>281</v>
      </c>
      <c r="G48" s="256" t="s">
        <v>347</v>
      </c>
      <c r="H48" s="256">
        <v>74</v>
      </c>
      <c r="I48" s="256">
        <v>0</v>
      </c>
      <c r="J48" s="256">
        <v>0</v>
      </c>
      <c r="K48" s="256" t="s">
        <v>2485</v>
      </c>
      <c r="L48" s="267">
        <v>5.230324074074074E-2</v>
      </c>
      <c r="M48" s="256" t="s">
        <v>16</v>
      </c>
      <c r="N48" s="268" t="s">
        <v>1689</v>
      </c>
    </row>
    <row r="49" spans="2:14" x14ac:dyDescent="0.25">
      <c r="B49" s="253">
        <v>39</v>
      </c>
      <c r="C49" s="260">
        <v>10</v>
      </c>
      <c r="D49" s="256" t="s">
        <v>262</v>
      </c>
      <c r="E49" s="256" t="s">
        <v>7</v>
      </c>
      <c r="F49" s="256" t="s">
        <v>284</v>
      </c>
      <c r="G49" s="256" t="s">
        <v>330</v>
      </c>
      <c r="H49" s="256">
        <v>61</v>
      </c>
      <c r="I49" s="256">
        <v>20.96</v>
      </c>
      <c r="J49" s="256">
        <v>11.99</v>
      </c>
      <c r="K49" s="256" t="s">
        <v>2486</v>
      </c>
      <c r="L49" s="267">
        <v>4.9768518518518517E-2</v>
      </c>
      <c r="M49" s="256" t="s">
        <v>44</v>
      </c>
      <c r="N49" s="268" t="s">
        <v>406</v>
      </c>
    </row>
    <row r="50" spans="2:14" x14ac:dyDescent="0.25">
      <c r="B50" s="253">
        <v>40</v>
      </c>
      <c r="C50" s="255">
        <v>10</v>
      </c>
      <c r="D50" s="256" t="s">
        <v>289</v>
      </c>
      <c r="E50" s="256" t="s">
        <v>7</v>
      </c>
      <c r="F50" s="256" t="s">
        <v>10</v>
      </c>
      <c r="G50" s="256" t="s">
        <v>330</v>
      </c>
      <c r="H50" s="256">
        <v>36</v>
      </c>
      <c r="I50" s="256">
        <v>10.82</v>
      </c>
      <c r="J50" s="256">
        <v>10.3</v>
      </c>
      <c r="K50" s="256" t="s">
        <v>2487</v>
      </c>
      <c r="L50" s="267">
        <v>3.8854166666666669E-2</v>
      </c>
      <c r="M50" s="256" t="s">
        <v>16</v>
      </c>
      <c r="N50" s="268" t="s">
        <v>2424</v>
      </c>
    </row>
    <row r="51" spans="2:14" x14ac:dyDescent="0.25">
      <c r="B51" s="253">
        <v>41</v>
      </c>
      <c r="C51" s="260">
        <v>11</v>
      </c>
      <c r="D51" s="256" t="s">
        <v>289</v>
      </c>
      <c r="E51" s="256" t="s">
        <v>7</v>
      </c>
      <c r="F51" s="256" t="s">
        <v>2400</v>
      </c>
      <c r="G51" s="256" t="s">
        <v>330</v>
      </c>
      <c r="H51" s="256">
        <v>52</v>
      </c>
      <c r="I51" s="256">
        <v>26.49</v>
      </c>
      <c r="J51" s="256">
        <v>14.41</v>
      </c>
      <c r="K51" s="256" t="s">
        <v>2488</v>
      </c>
      <c r="L51" s="267">
        <v>5.0474537037037033E-2</v>
      </c>
      <c r="M51" s="256" t="s">
        <v>2405</v>
      </c>
      <c r="N51" s="268" t="s">
        <v>251</v>
      </c>
    </row>
    <row r="52" spans="2:14" x14ac:dyDescent="0.25">
      <c r="B52" s="253">
        <v>42</v>
      </c>
      <c r="C52" s="255">
        <v>11</v>
      </c>
      <c r="D52" s="256" t="s">
        <v>10</v>
      </c>
      <c r="E52" s="256" t="s">
        <v>2282</v>
      </c>
      <c r="F52" s="256" t="s">
        <v>262</v>
      </c>
      <c r="G52" s="256" t="s">
        <v>347</v>
      </c>
      <c r="H52" s="256">
        <v>80</v>
      </c>
      <c r="I52" s="256">
        <v>0</v>
      </c>
      <c r="J52" s="256">
        <v>0</v>
      </c>
      <c r="K52" s="256" t="s">
        <v>2489</v>
      </c>
      <c r="L52" s="267">
        <v>5.6192129629629634E-2</v>
      </c>
      <c r="M52" s="256" t="s">
        <v>2407</v>
      </c>
      <c r="N52" s="268" t="s">
        <v>2425</v>
      </c>
    </row>
    <row r="53" spans="2:14" x14ac:dyDescent="0.25">
      <c r="B53" s="253">
        <v>43</v>
      </c>
      <c r="C53" s="260">
        <v>11</v>
      </c>
      <c r="D53" s="256" t="s">
        <v>284</v>
      </c>
      <c r="E53" s="256" t="s">
        <v>7</v>
      </c>
      <c r="F53" s="256" t="s">
        <v>292</v>
      </c>
      <c r="G53" s="256" t="s">
        <v>330</v>
      </c>
      <c r="H53" s="256">
        <v>65</v>
      </c>
      <c r="I53" s="256">
        <v>988.95</v>
      </c>
      <c r="J53" s="256">
        <v>11.39</v>
      </c>
      <c r="K53" s="256" t="s">
        <v>2490</v>
      </c>
      <c r="L53" s="267">
        <v>5.4375E-2</v>
      </c>
      <c r="M53" s="256" t="s">
        <v>2405</v>
      </c>
      <c r="N53" s="268" t="s">
        <v>2422</v>
      </c>
    </row>
    <row r="54" spans="2:14" x14ac:dyDescent="0.25">
      <c r="B54" s="253">
        <v>44</v>
      </c>
      <c r="C54" s="255">
        <v>11</v>
      </c>
      <c r="D54" s="256" t="s">
        <v>281</v>
      </c>
      <c r="E54" s="256" t="s">
        <v>2282</v>
      </c>
      <c r="F54" s="256" t="s">
        <v>278</v>
      </c>
      <c r="G54" s="256" t="s">
        <v>334</v>
      </c>
      <c r="H54" s="256">
        <v>69</v>
      </c>
      <c r="I54" s="256">
        <v>0</v>
      </c>
      <c r="J54" s="256">
        <v>0</v>
      </c>
      <c r="K54" s="256" t="s">
        <v>2491</v>
      </c>
      <c r="L54" s="267">
        <v>5.2824074074074079E-2</v>
      </c>
      <c r="M54" s="256" t="s">
        <v>2405</v>
      </c>
      <c r="N54" s="268" t="s">
        <v>251</v>
      </c>
    </row>
    <row r="55" spans="2:14" x14ac:dyDescent="0.25">
      <c r="B55" s="253">
        <v>45</v>
      </c>
      <c r="C55" s="260">
        <v>12</v>
      </c>
      <c r="D55" s="256" t="s">
        <v>2400</v>
      </c>
      <c r="E55" s="256" t="s">
        <v>2282</v>
      </c>
      <c r="F55" s="256" t="s">
        <v>281</v>
      </c>
      <c r="G55" s="256" t="s">
        <v>347</v>
      </c>
      <c r="H55" s="256">
        <v>117</v>
      </c>
      <c r="I55" s="256">
        <v>1.55</v>
      </c>
      <c r="J55" s="256">
        <v>0</v>
      </c>
      <c r="K55" s="256" t="s">
        <v>2492</v>
      </c>
      <c r="L55" s="267">
        <v>6.5057870370370363E-2</v>
      </c>
      <c r="M55" s="256" t="s">
        <v>899</v>
      </c>
      <c r="N55" s="268" t="s">
        <v>901</v>
      </c>
    </row>
    <row r="56" spans="2:14" x14ac:dyDescent="0.25">
      <c r="B56" s="253">
        <v>46</v>
      </c>
      <c r="C56" s="255">
        <v>12</v>
      </c>
      <c r="D56" s="256" t="s">
        <v>278</v>
      </c>
      <c r="E56" s="256" t="s">
        <v>2282</v>
      </c>
      <c r="F56" s="256" t="s">
        <v>284</v>
      </c>
      <c r="G56" s="256" t="s">
        <v>334</v>
      </c>
      <c r="H56" s="256">
        <v>51</v>
      </c>
      <c r="I56" s="256">
        <v>0</v>
      </c>
      <c r="J56" s="256">
        <v>0.05</v>
      </c>
      <c r="K56" s="256" t="s">
        <v>2493</v>
      </c>
      <c r="L56" s="267">
        <v>4.5729166666666661E-2</v>
      </c>
      <c r="M56" s="256" t="s">
        <v>992</v>
      </c>
      <c r="N56" s="268" t="s">
        <v>2426</v>
      </c>
    </row>
    <row r="57" spans="2:14" x14ac:dyDescent="0.25">
      <c r="B57" s="253">
        <v>47</v>
      </c>
      <c r="C57" s="260">
        <v>12</v>
      </c>
      <c r="D57" s="256" t="s">
        <v>292</v>
      </c>
      <c r="E57" s="256" t="s">
        <v>7</v>
      </c>
      <c r="F57" s="256" t="s">
        <v>10</v>
      </c>
      <c r="G57" s="256" t="s">
        <v>330</v>
      </c>
      <c r="H57" s="256">
        <v>55</v>
      </c>
      <c r="I57" s="256">
        <v>18.579999999999998</v>
      </c>
      <c r="J57" s="256">
        <v>17.989999999999998</v>
      </c>
      <c r="K57" s="256" t="s">
        <v>2494</v>
      </c>
      <c r="L57" s="267">
        <v>4.7245370370370375E-2</v>
      </c>
      <c r="M57" s="256" t="s">
        <v>1665</v>
      </c>
      <c r="N57" s="268" t="s">
        <v>371</v>
      </c>
    </row>
    <row r="58" spans="2:14" x14ac:dyDescent="0.25">
      <c r="B58" s="253">
        <v>48</v>
      </c>
      <c r="C58" s="255">
        <v>12</v>
      </c>
      <c r="D58" s="256" t="s">
        <v>262</v>
      </c>
      <c r="E58" s="256" t="s">
        <v>7</v>
      </c>
      <c r="F58" s="256" t="s">
        <v>289</v>
      </c>
      <c r="G58" s="256" t="s">
        <v>330</v>
      </c>
      <c r="H58" s="256">
        <v>71</v>
      </c>
      <c r="I58" s="256">
        <v>17.82</v>
      </c>
      <c r="J58" s="256">
        <v>101</v>
      </c>
      <c r="K58" s="256" t="s">
        <v>2495</v>
      </c>
      <c r="L58" s="267">
        <v>5.5393518518518516E-2</v>
      </c>
      <c r="M58" s="256" t="s">
        <v>1665</v>
      </c>
      <c r="N58" s="268" t="s">
        <v>371</v>
      </c>
    </row>
    <row r="59" spans="2:14" x14ac:dyDescent="0.25">
      <c r="B59" s="253">
        <v>49</v>
      </c>
      <c r="C59" s="260">
        <v>13</v>
      </c>
      <c r="D59" s="256" t="s">
        <v>262</v>
      </c>
      <c r="E59" s="256" t="s">
        <v>2282</v>
      </c>
      <c r="F59" s="256" t="s">
        <v>2400</v>
      </c>
      <c r="G59" s="256" t="s">
        <v>326</v>
      </c>
      <c r="H59" s="256">
        <v>51</v>
      </c>
      <c r="I59" s="256">
        <v>0</v>
      </c>
      <c r="J59" s="256">
        <v>0</v>
      </c>
      <c r="K59" s="256" t="s">
        <v>2496</v>
      </c>
      <c r="L59" s="267">
        <v>3.9178240740740743E-2</v>
      </c>
      <c r="M59" s="256" t="s">
        <v>739</v>
      </c>
      <c r="N59" s="268" t="s">
        <v>329</v>
      </c>
    </row>
    <row r="60" spans="2:14" x14ac:dyDescent="0.25">
      <c r="B60" s="253">
        <v>50</v>
      </c>
      <c r="C60" s="255">
        <v>13</v>
      </c>
      <c r="D60" s="256" t="s">
        <v>289</v>
      </c>
      <c r="E60" s="256" t="s">
        <v>2282</v>
      </c>
      <c r="F60" s="256" t="s">
        <v>292</v>
      </c>
      <c r="G60" s="256" t="s">
        <v>334</v>
      </c>
      <c r="H60" s="256">
        <v>105</v>
      </c>
      <c r="I60" s="256">
        <v>0.03</v>
      </c>
      <c r="J60" s="256">
        <v>0</v>
      </c>
      <c r="K60" s="256" t="s">
        <v>2497</v>
      </c>
      <c r="L60" s="267">
        <v>6.1481481481481477E-2</v>
      </c>
      <c r="M60" s="256" t="s">
        <v>648</v>
      </c>
      <c r="N60" s="268" t="s">
        <v>650</v>
      </c>
    </row>
    <row r="61" spans="2:14" x14ac:dyDescent="0.25">
      <c r="B61" s="253">
        <v>51</v>
      </c>
      <c r="C61" s="260">
        <v>13</v>
      </c>
      <c r="D61" s="256" t="s">
        <v>10</v>
      </c>
      <c r="E61" s="256" t="s">
        <v>8</v>
      </c>
      <c r="F61" s="256" t="s">
        <v>278</v>
      </c>
      <c r="G61" s="256" t="s">
        <v>330</v>
      </c>
      <c r="H61" s="256">
        <v>48</v>
      </c>
      <c r="I61" s="256">
        <v>-17.190000000000001</v>
      </c>
      <c r="J61" s="256">
        <v>-18.420000000000002</v>
      </c>
      <c r="K61" s="256" t="s">
        <v>2498</v>
      </c>
      <c r="L61" s="267">
        <v>4.9513888888888892E-2</v>
      </c>
      <c r="M61" s="256" t="s">
        <v>743</v>
      </c>
      <c r="N61" s="268" t="s">
        <v>2427</v>
      </c>
    </row>
    <row r="62" spans="2:14" x14ac:dyDescent="0.25">
      <c r="B62" s="253">
        <v>52</v>
      </c>
      <c r="C62" s="255">
        <v>13</v>
      </c>
      <c r="D62" s="256" t="s">
        <v>284</v>
      </c>
      <c r="E62" s="256" t="s">
        <v>2282</v>
      </c>
      <c r="F62" s="256" t="s">
        <v>281</v>
      </c>
      <c r="G62" s="256" t="s">
        <v>347</v>
      </c>
      <c r="H62" s="256">
        <v>68</v>
      </c>
      <c r="I62" s="256">
        <v>-0.05</v>
      </c>
      <c r="J62" s="256">
        <v>0</v>
      </c>
      <c r="K62" s="256" t="s">
        <v>2499</v>
      </c>
      <c r="L62" s="267">
        <v>5.1805555555555556E-2</v>
      </c>
      <c r="M62" s="256" t="s">
        <v>824</v>
      </c>
      <c r="N62" s="268" t="s">
        <v>2274</v>
      </c>
    </row>
    <row r="63" spans="2:14" x14ac:dyDescent="0.25">
      <c r="B63" s="253">
        <v>53</v>
      </c>
      <c r="C63" s="260">
        <v>14</v>
      </c>
      <c r="D63" s="256" t="s">
        <v>2400</v>
      </c>
      <c r="E63" s="256" t="s">
        <v>2282</v>
      </c>
      <c r="F63" s="256" t="s">
        <v>284</v>
      </c>
      <c r="G63" s="256" t="s">
        <v>347</v>
      </c>
      <c r="H63" s="256">
        <v>56</v>
      </c>
      <c r="I63" s="256">
        <v>7.79</v>
      </c>
      <c r="J63" s="256">
        <v>0.05</v>
      </c>
      <c r="K63" s="256" t="s">
        <v>2500</v>
      </c>
      <c r="L63" s="267">
        <v>4.3298611111111107E-2</v>
      </c>
      <c r="M63" s="256" t="s">
        <v>37</v>
      </c>
      <c r="N63" s="268" t="s">
        <v>450</v>
      </c>
    </row>
    <row r="64" spans="2:14" x14ac:dyDescent="0.25">
      <c r="B64" s="253">
        <v>54</v>
      </c>
      <c r="C64" s="255">
        <v>14</v>
      </c>
      <c r="D64" s="256" t="s">
        <v>281</v>
      </c>
      <c r="E64" s="256" t="s">
        <v>2282</v>
      </c>
      <c r="F64" s="256" t="s">
        <v>10</v>
      </c>
      <c r="G64" s="256" t="s">
        <v>334</v>
      </c>
      <c r="H64" s="256">
        <v>46</v>
      </c>
      <c r="I64" s="256">
        <v>0</v>
      </c>
      <c r="J64" s="256">
        <v>0</v>
      </c>
      <c r="K64" s="256" t="s">
        <v>2501</v>
      </c>
      <c r="L64" s="267">
        <v>4.2951388888888886E-2</v>
      </c>
      <c r="M64" s="256" t="s">
        <v>37</v>
      </c>
      <c r="N64" s="268" t="s">
        <v>450</v>
      </c>
    </row>
    <row r="65" spans="2:14" x14ac:dyDescent="0.25">
      <c r="B65" s="253">
        <v>55</v>
      </c>
      <c r="C65" s="260">
        <v>14</v>
      </c>
      <c r="D65" s="256" t="s">
        <v>278</v>
      </c>
      <c r="E65" s="256" t="s">
        <v>7</v>
      </c>
      <c r="F65" s="256" t="s">
        <v>289</v>
      </c>
      <c r="G65" s="256" t="s">
        <v>330</v>
      </c>
      <c r="H65" s="256">
        <v>59</v>
      </c>
      <c r="I65" s="256">
        <v>14.5</v>
      </c>
      <c r="J65" s="256">
        <v>7.29</v>
      </c>
      <c r="K65" s="256" t="s">
        <v>2502</v>
      </c>
      <c r="L65" s="267">
        <v>5.3530092592592594E-2</v>
      </c>
      <c r="M65" s="256" t="s">
        <v>37</v>
      </c>
      <c r="N65" s="268" t="s">
        <v>450</v>
      </c>
    </row>
    <row r="66" spans="2:14" x14ac:dyDescent="0.25">
      <c r="B66" s="253">
        <v>56</v>
      </c>
      <c r="C66" s="255">
        <v>14</v>
      </c>
      <c r="D66" s="256" t="s">
        <v>292</v>
      </c>
      <c r="E66" s="256" t="s">
        <v>2282</v>
      </c>
      <c r="F66" s="256" t="s">
        <v>262</v>
      </c>
      <c r="G66" s="256" t="s">
        <v>334</v>
      </c>
      <c r="H66" s="256">
        <v>84</v>
      </c>
      <c r="I66" s="256">
        <v>0</v>
      </c>
      <c r="J66" s="256">
        <v>-0.04</v>
      </c>
      <c r="K66" s="256" t="s">
        <v>2503</v>
      </c>
      <c r="L66" s="267">
        <v>5.6365740740740744E-2</v>
      </c>
      <c r="M66" s="256" t="s">
        <v>37</v>
      </c>
      <c r="N66" s="268" t="s">
        <v>450</v>
      </c>
    </row>
    <row r="67" spans="2:14" x14ac:dyDescent="0.25">
      <c r="B67" s="253">
        <v>57</v>
      </c>
      <c r="C67" s="260">
        <v>15</v>
      </c>
      <c r="D67" s="256" t="s">
        <v>292</v>
      </c>
      <c r="E67" s="256" t="s">
        <v>2282</v>
      </c>
      <c r="F67" s="256" t="s">
        <v>2400</v>
      </c>
      <c r="G67" s="256" t="s">
        <v>334</v>
      </c>
      <c r="H67" s="256">
        <v>154</v>
      </c>
      <c r="I67" s="256">
        <v>0</v>
      </c>
      <c r="J67" s="256">
        <v>-0.03</v>
      </c>
      <c r="K67" s="256" t="s">
        <v>2504</v>
      </c>
      <c r="L67" s="267">
        <v>7.6493055555555564E-2</v>
      </c>
      <c r="M67" s="256" t="s">
        <v>25</v>
      </c>
      <c r="N67" s="268" t="s">
        <v>2428</v>
      </c>
    </row>
    <row r="68" spans="2:14" x14ac:dyDescent="0.25">
      <c r="B68" s="253">
        <v>58</v>
      </c>
      <c r="C68" s="255">
        <v>15</v>
      </c>
      <c r="D68" s="256" t="s">
        <v>278</v>
      </c>
      <c r="E68" s="256" t="s">
        <v>2282</v>
      </c>
      <c r="F68" s="256" t="s">
        <v>262</v>
      </c>
      <c r="G68" s="256" t="s">
        <v>347</v>
      </c>
      <c r="H68" s="256">
        <v>63</v>
      </c>
      <c r="I68" s="256">
        <v>0</v>
      </c>
      <c r="J68" s="256">
        <v>-1.58</v>
      </c>
      <c r="K68" s="256" t="s">
        <v>2505</v>
      </c>
      <c r="L68" s="267">
        <v>4.8101851851851847E-2</v>
      </c>
      <c r="M68" s="256" t="s">
        <v>739</v>
      </c>
      <c r="N68" s="268" t="s">
        <v>329</v>
      </c>
    </row>
    <row r="69" spans="2:14" x14ac:dyDescent="0.25">
      <c r="B69" s="253">
        <v>59</v>
      </c>
      <c r="C69" s="260">
        <v>15</v>
      </c>
      <c r="D69" s="256" t="s">
        <v>281</v>
      </c>
      <c r="E69" s="256" t="s">
        <v>7</v>
      </c>
      <c r="F69" s="256" t="s">
        <v>289</v>
      </c>
      <c r="G69" s="256" t="s">
        <v>347</v>
      </c>
      <c r="H69" s="256">
        <v>50</v>
      </c>
      <c r="I69" s="256">
        <v>246</v>
      </c>
      <c r="J69" s="256">
        <v>2.4500000000000002</v>
      </c>
      <c r="K69" s="256" t="s">
        <v>2506</v>
      </c>
      <c r="L69" s="267">
        <v>4.2569444444444444E-2</v>
      </c>
      <c r="M69" s="256" t="s">
        <v>2408</v>
      </c>
      <c r="N69" s="268" t="s">
        <v>2429</v>
      </c>
    </row>
    <row r="70" spans="2:14" x14ac:dyDescent="0.25">
      <c r="B70" s="253">
        <v>60</v>
      </c>
      <c r="C70" s="255">
        <v>15</v>
      </c>
      <c r="D70" s="256" t="s">
        <v>284</v>
      </c>
      <c r="E70" s="256" t="s">
        <v>7</v>
      </c>
      <c r="F70" s="256" t="s">
        <v>10</v>
      </c>
      <c r="G70" s="256" t="s">
        <v>330</v>
      </c>
      <c r="H70" s="256">
        <v>52</v>
      </c>
      <c r="I70" s="256">
        <v>6.9</v>
      </c>
      <c r="J70" s="256">
        <v>7.58</v>
      </c>
      <c r="K70" s="256" t="s">
        <v>2507</v>
      </c>
      <c r="L70" s="267">
        <v>4.971064814814815E-2</v>
      </c>
      <c r="M70" s="256" t="s">
        <v>824</v>
      </c>
      <c r="N70" s="268" t="s">
        <v>826</v>
      </c>
    </row>
    <row r="71" spans="2:14" x14ac:dyDescent="0.25">
      <c r="B71" s="253">
        <v>61</v>
      </c>
      <c r="C71" s="260">
        <v>16</v>
      </c>
      <c r="D71" s="256" t="s">
        <v>2400</v>
      </c>
      <c r="E71" s="256" t="s">
        <v>2282</v>
      </c>
      <c r="F71" s="256" t="s">
        <v>10</v>
      </c>
      <c r="G71" s="256" t="s">
        <v>334</v>
      </c>
      <c r="H71" s="256">
        <v>70</v>
      </c>
      <c r="I71" s="256">
        <v>0</v>
      </c>
      <c r="J71" s="256">
        <v>0</v>
      </c>
      <c r="K71" s="256" t="s">
        <v>2508</v>
      </c>
      <c r="L71" s="267">
        <v>5.2256944444444446E-2</v>
      </c>
      <c r="M71" s="256" t="s">
        <v>2409</v>
      </c>
      <c r="N71" s="268" t="s">
        <v>2430</v>
      </c>
    </row>
    <row r="72" spans="2:14" x14ac:dyDescent="0.25">
      <c r="B72" s="253">
        <v>62</v>
      </c>
      <c r="C72" s="255">
        <v>16</v>
      </c>
      <c r="D72" s="256" t="s">
        <v>289</v>
      </c>
      <c r="E72" s="256" t="s">
        <v>2282</v>
      </c>
      <c r="F72" s="256" t="s">
        <v>284</v>
      </c>
      <c r="G72" s="256" t="s">
        <v>416</v>
      </c>
      <c r="H72" s="256">
        <v>156</v>
      </c>
      <c r="I72" s="256" t="s">
        <v>2560</v>
      </c>
      <c r="J72" s="256">
        <v>0.05</v>
      </c>
      <c r="K72" s="256" t="s">
        <v>2509</v>
      </c>
      <c r="L72" s="267">
        <v>7.4293981481481489E-2</v>
      </c>
      <c r="M72" s="256" t="s">
        <v>2408</v>
      </c>
      <c r="N72" s="268" t="s">
        <v>2429</v>
      </c>
    </row>
    <row r="73" spans="2:14" x14ac:dyDescent="0.25">
      <c r="B73" s="253">
        <v>63</v>
      </c>
      <c r="C73" s="260">
        <v>16</v>
      </c>
      <c r="D73" s="256" t="s">
        <v>262</v>
      </c>
      <c r="E73" s="256" t="s">
        <v>2282</v>
      </c>
      <c r="F73" s="256" t="s">
        <v>281</v>
      </c>
      <c r="G73" s="256" t="s">
        <v>347</v>
      </c>
      <c r="H73" s="256">
        <v>120</v>
      </c>
      <c r="I73" s="256">
        <v>0.69</v>
      </c>
      <c r="J73" s="256">
        <v>0</v>
      </c>
      <c r="K73" s="256" t="s">
        <v>2510</v>
      </c>
      <c r="L73" s="267">
        <v>6.0659722222222219E-2</v>
      </c>
      <c r="M73" s="256" t="s">
        <v>2409</v>
      </c>
      <c r="N73" s="268" t="s">
        <v>2430</v>
      </c>
    </row>
    <row r="74" spans="2:14" x14ac:dyDescent="0.25">
      <c r="B74" s="253">
        <v>64</v>
      </c>
      <c r="C74" s="255">
        <v>16</v>
      </c>
      <c r="D74" s="256" t="s">
        <v>292</v>
      </c>
      <c r="E74" s="256" t="s">
        <v>2282</v>
      </c>
      <c r="F74" s="256" t="s">
        <v>278</v>
      </c>
      <c r="G74" s="256" t="s">
        <v>347</v>
      </c>
      <c r="H74" s="256">
        <v>62</v>
      </c>
      <c r="I74" s="256">
        <v>0</v>
      </c>
      <c r="J74" s="256">
        <v>0</v>
      </c>
      <c r="K74" s="256" t="s">
        <v>2511</v>
      </c>
      <c r="L74" s="267">
        <v>4.9641203703703701E-2</v>
      </c>
      <c r="M74" s="256" t="s">
        <v>2410</v>
      </c>
      <c r="N74" s="268" t="s">
        <v>2431</v>
      </c>
    </row>
    <row r="75" spans="2:14" x14ac:dyDescent="0.25">
      <c r="B75" s="253">
        <v>65</v>
      </c>
      <c r="C75" s="260">
        <v>17</v>
      </c>
      <c r="D75" s="256" t="s">
        <v>278</v>
      </c>
      <c r="E75" s="256" t="s">
        <v>2282</v>
      </c>
      <c r="F75" s="256" t="s">
        <v>2400</v>
      </c>
      <c r="G75" s="256" t="s">
        <v>347</v>
      </c>
      <c r="H75" s="256">
        <v>95</v>
      </c>
      <c r="I75" s="256">
        <v>0</v>
      </c>
      <c r="J75" s="256">
        <v>-0.2</v>
      </c>
      <c r="K75" s="256" t="s">
        <v>2512</v>
      </c>
      <c r="L75" s="267">
        <v>6.2604166666666669E-2</v>
      </c>
      <c r="M75" s="256" t="s">
        <v>1669</v>
      </c>
      <c r="N75" s="268" t="s">
        <v>2432</v>
      </c>
    </row>
    <row r="76" spans="2:14" x14ac:dyDescent="0.25">
      <c r="B76" s="253">
        <v>66</v>
      </c>
      <c r="C76" s="255">
        <v>17</v>
      </c>
      <c r="D76" s="256" t="s">
        <v>281</v>
      </c>
      <c r="E76" s="256" t="s">
        <v>2282</v>
      </c>
      <c r="F76" s="256" t="s">
        <v>292</v>
      </c>
      <c r="G76" s="256" t="s">
        <v>334</v>
      </c>
      <c r="H76" s="256">
        <v>127</v>
      </c>
      <c r="I76" s="256">
        <v>0</v>
      </c>
      <c r="J76" s="256">
        <v>0</v>
      </c>
      <c r="K76" s="256" t="s">
        <v>2513</v>
      </c>
      <c r="L76" s="267">
        <v>6.8749999999999992E-2</v>
      </c>
      <c r="M76" s="256" t="s">
        <v>671</v>
      </c>
      <c r="N76" s="268" t="s">
        <v>764</v>
      </c>
    </row>
    <row r="77" spans="2:14" x14ac:dyDescent="0.25">
      <c r="B77" s="253">
        <v>67</v>
      </c>
      <c r="C77" s="260">
        <v>17</v>
      </c>
      <c r="D77" s="256" t="s">
        <v>284</v>
      </c>
      <c r="E77" s="256" t="s">
        <v>8</v>
      </c>
      <c r="F77" s="256" t="s">
        <v>262</v>
      </c>
      <c r="G77" s="256" t="s">
        <v>330</v>
      </c>
      <c r="H77" s="256">
        <v>61</v>
      </c>
      <c r="I77" s="256">
        <v>-14.39</v>
      </c>
      <c r="J77" s="256">
        <v>-23.46</v>
      </c>
      <c r="K77" s="256" t="s">
        <v>2514</v>
      </c>
      <c r="L77" s="267">
        <v>4.83912037037037E-2</v>
      </c>
      <c r="M77" s="256" t="s">
        <v>671</v>
      </c>
      <c r="N77" s="268" t="s">
        <v>764</v>
      </c>
    </row>
    <row r="78" spans="2:14" x14ac:dyDescent="0.25">
      <c r="B78" s="253">
        <v>68</v>
      </c>
      <c r="C78" s="255">
        <v>17</v>
      </c>
      <c r="D78" s="256" t="s">
        <v>10</v>
      </c>
      <c r="E78" s="256" t="s">
        <v>8</v>
      </c>
      <c r="F78" s="256" t="s">
        <v>289</v>
      </c>
      <c r="G78" s="256" t="s">
        <v>330</v>
      </c>
      <c r="H78" s="256">
        <v>41</v>
      </c>
      <c r="I78" s="256">
        <v>-323.20999999999998</v>
      </c>
      <c r="J78" s="256">
        <v>-12.68</v>
      </c>
      <c r="K78" s="256" t="s">
        <v>2515</v>
      </c>
      <c r="L78" s="267">
        <v>4.1030092592592597E-2</v>
      </c>
      <c r="M78" s="256" t="s">
        <v>671</v>
      </c>
      <c r="N78" s="268" t="s">
        <v>363</v>
      </c>
    </row>
    <row r="79" spans="2:14" x14ac:dyDescent="0.25">
      <c r="B79" s="253">
        <v>69</v>
      </c>
      <c r="C79" s="260">
        <v>18</v>
      </c>
      <c r="D79" s="256" t="s">
        <v>2400</v>
      </c>
      <c r="E79" s="256" t="s">
        <v>7</v>
      </c>
      <c r="F79" s="256" t="s">
        <v>289</v>
      </c>
      <c r="G79" s="256" t="s">
        <v>347</v>
      </c>
      <c r="H79" s="256">
        <v>128</v>
      </c>
      <c r="I79" s="256">
        <v>10.06</v>
      </c>
      <c r="J79" s="256">
        <v>5.44</v>
      </c>
      <c r="K79" s="256" t="s">
        <v>2516</v>
      </c>
      <c r="L79" s="267">
        <v>7.0625000000000007E-2</v>
      </c>
      <c r="M79" s="256" t="s">
        <v>809</v>
      </c>
      <c r="N79" s="268" t="s">
        <v>329</v>
      </c>
    </row>
    <row r="80" spans="2:14" x14ac:dyDescent="0.25">
      <c r="B80" s="253">
        <v>70</v>
      </c>
      <c r="C80" s="255">
        <v>18</v>
      </c>
      <c r="D80" s="256" t="s">
        <v>262</v>
      </c>
      <c r="E80" s="256" t="s">
        <v>7</v>
      </c>
      <c r="F80" s="256" t="s">
        <v>10</v>
      </c>
      <c r="G80" s="256" t="s">
        <v>330</v>
      </c>
      <c r="H80" s="256">
        <v>47</v>
      </c>
      <c r="I80" s="256">
        <v>24.54</v>
      </c>
      <c r="J80" s="256">
        <v>10.050000000000001</v>
      </c>
      <c r="K80" s="256" t="s">
        <v>2517</v>
      </c>
      <c r="L80" s="267">
        <v>4.3807870370370372E-2</v>
      </c>
      <c r="M80" s="256" t="s">
        <v>809</v>
      </c>
      <c r="N80" s="268" t="s">
        <v>329</v>
      </c>
    </row>
    <row r="81" spans="2:14" x14ac:dyDescent="0.25">
      <c r="B81" s="253">
        <v>71</v>
      </c>
      <c r="C81" s="260">
        <v>18</v>
      </c>
      <c r="D81" s="256" t="s">
        <v>292</v>
      </c>
      <c r="E81" s="256" t="s">
        <v>8</v>
      </c>
      <c r="F81" s="256" t="s">
        <v>284</v>
      </c>
      <c r="G81" s="256" t="s">
        <v>343</v>
      </c>
      <c r="H81" s="256">
        <v>39</v>
      </c>
      <c r="I81" s="256">
        <v>0.67</v>
      </c>
      <c r="J81" s="256">
        <v>0.15</v>
      </c>
      <c r="K81" s="256" t="s">
        <v>2518</v>
      </c>
      <c r="L81" s="267">
        <v>3.8321759259259257E-2</v>
      </c>
      <c r="M81" s="256" t="s">
        <v>809</v>
      </c>
      <c r="N81" s="268" t="s">
        <v>329</v>
      </c>
    </row>
    <row r="82" spans="2:14" x14ac:dyDescent="0.25">
      <c r="B82" s="253">
        <v>72</v>
      </c>
      <c r="C82" s="255">
        <v>18</v>
      </c>
      <c r="D82" s="256" t="s">
        <v>278</v>
      </c>
      <c r="E82" s="256" t="s">
        <v>7</v>
      </c>
      <c r="F82" s="256" t="s">
        <v>281</v>
      </c>
      <c r="G82" s="256" t="s">
        <v>330</v>
      </c>
      <c r="H82" s="256">
        <v>70</v>
      </c>
      <c r="I82" s="256">
        <v>29.06</v>
      </c>
      <c r="J82" s="256">
        <v>18.04</v>
      </c>
      <c r="K82" s="256" t="s">
        <v>2519</v>
      </c>
      <c r="L82" s="267">
        <v>5.6504629629629627E-2</v>
      </c>
      <c r="M82" s="256" t="s">
        <v>18</v>
      </c>
      <c r="N82" s="268" t="s">
        <v>373</v>
      </c>
    </row>
    <row r="83" spans="2:14" x14ac:dyDescent="0.25">
      <c r="B83" s="253">
        <v>73</v>
      </c>
      <c r="C83" s="260">
        <v>19</v>
      </c>
      <c r="D83" s="256" t="s">
        <v>281</v>
      </c>
      <c r="E83" s="256" t="s">
        <v>7</v>
      </c>
      <c r="F83" s="256" t="s">
        <v>2400</v>
      </c>
      <c r="G83" s="256" t="s">
        <v>330</v>
      </c>
      <c r="H83" s="256">
        <v>45</v>
      </c>
      <c r="I83" s="256">
        <v>16.16</v>
      </c>
      <c r="J83" s="256">
        <v>9.57</v>
      </c>
      <c r="K83" s="256" t="s">
        <v>2520</v>
      </c>
      <c r="L83" s="267">
        <v>4.1030092592592597E-2</v>
      </c>
      <c r="M83" s="256" t="s">
        <v>1404</v>
      </c>
      <c r="N83" s="268" t="s">
        <v>1406</v>
      </c>
    </row>
    <row r="84" spans="2:14" x14ac:dyDescent="0.25">
      <c r="B84" s="253">
        <v>74</v>
      </c>
      <c r="C84" s="255">
        <v>19</v>
      </c>
      <c r="D84" s="256" t="s">
        <v>284</v>
      </c>
      <c r="E84" s="256" t="s">
        <v>2282</v>
      </c>
      <c r="F84" s="256" t="s">
        <v>278</v>
      </c>
      <c r="G84" s="256" t="s">
        <v>334</v>
      </c>
      <c r="H84" s="256">
        <v>57</v>
      </c>
      <c r="I84" s="256">
        <v>-0.05</v>
      </c>
      <c r="J84" s="256">
        <v>0</v>
      </c>
      <c r="K84" s="256" t="s">
        <v>2521</v>
      </c>
      <c r="L84" s="267">
        <v>4.9178240740740738E-2</v>
      </c>
      <c r="M84" s="256" t="s">
        <v>1409</v>
      </c>
      <c r="N84" s="268" t="s">
        <v>2433</v>
      </c>
    </row>
    <row r="85" spans="2:14" x14ac:dyDescent="0.25">
      <c r="B85" s="253">
        <v>75</v>
      </c>
      <c r="C85" s="260">
        <v>19</v>
      </c>
      <c r="D85" s="256" t="s">
        <v>10</v>
      </c>
      <c r="E85" s="256" t="s">
        <v>2282</v>
      </c>
      <c r="F85" s="256" t="s">
        <v>292</v>
      </c>
      <c r="G85" s="256" t="s">
        <v>334</v>
      </c>
      <c r="H85" s="256">
        <v>123</v>
      </c>
      <c r="I85" s="256">
        <v>0</v>
      </c>
      <c r="J85" s="256">
        <v>0</v>
      </c>
      <c r="K85" s="256" t="s">
        <v>2522</v>
      </c>
      <c r="L85" s="267">
        <v>6.8136574074074072E-2</v>
      </c>
      <c r="M85" s="256" t="s">
        <v>1409</v>
      </c>
      <c r="N85" s="268" t="s">
        <v>2434</v>
      </c>
    </row>
    <row r="86" spans="2:14" x14ac:dyDescent="0.25">
      <c r="B86" s="253">
        <v>76</v>
      </c>
      <c r="C86" s="255">
        <v>19</v>
      </c>
      <c r="D86" s="256" t="s">
        <v>289</v>
      </c>
      <c r="E86" s="256" t="s">
        <v>7</v>
      </c>
      <c r="F86" s="256" t="s">
        <v>262</v>
      </c>
      <c r="G86" s="256" t="s">
        <v>330</v>
      </c>
      <c r="H86" s="256">
        <v>37</v>
      </c>
      <c r="I86" s="256">
        <v>8.99</v>
      </c>
      <c r="J86" s="256">
        <v>13.92</v>
      </c>
      <c r="K86" s="256" t="s">
        <v>2523</v>
      </c>
      <c r="L86" s="267">
        <v>3.5763888888888887E-2</v>
      </c>
      <c r="M86" s="256" t="s">
        <v>1409</v>
      </c>
      <c r="N86" s="268" t="s">
        <v>2435</v>
      </c>
    </row>
    <row r="87" spans="2:14" x14ac:dyDescent="0.25">
      <c r="B87" s="253">
        <v>77</v>
      </c>
      <c r="C87" s="260">
        <v>20</v>
      </c>
      <c r="D87" s="256" t="s">
        <v>2400</v>
      </c>
      <c r="E87" s="256" t="s">
        <v>7</v>
      </c>
      <c r="F87" s="256" t="s">
        <v>262</v>
      </c>
      <c r="G87" s="256" t="s">
        <v>347</v>
      </c>
      <c r="H87" s="256">
        <v>84</v>
      </c>
      <c r="I87" s="256">
        <v>7.83</v>
      </c>
      <c r="J87" s="256">
        <v>1.6</v>
      </c>
      <c r="K87" s="256" t="s">
        <v>2524</v>
      </c>
      <c r="L87" s="267">
        <v>5.9097222222222225E-2</v>
      </c>
      <c r="M87" s="256" t="s">
        <v>1893</v>
      </c>
      <c r="N87" s="268" t="s">
        <v>2436</v>
      </c>
    </row>
    <row r="88" spans="2:14" x14ac:dyDescent="0.25">
      <c r="B88" s="253">
        <v>78</v>
      </c>
      <c r="C88" s="255">
        <v>20</v>
      </c>
      <c r="D88" s="256" t="s">
        <v>292</v>
      </c>
      <c r="E88" s="256" t="s">
        <v>7</v>
      </c>
      <c r="F88" s="256" t="s">
        <v>289</v>
      </c>
      <c r="G88" s="256" t="s">
        <v>330</v>
      </c>
      <c r="H88" s="256">
        <v>55</v>
      </c>
      <c r="I88" s="256">
        <v>6.98</v>
      </c>
      <c r="J88" s="256">
        <v>11.19</v>
      </c>
      <c r="K88" s="256" t="s">
        <v>2525</v>
      </c>
      <c r="L88" s="267">
        <v>4.6747685185185184E-2</v>
      </c>
      <c r="M88" s="256" t="s">
        <v>1893</v>
      </c>
      <c r="N88" s="268" t="s">
        <v>1895</v>
      </c>
    </row>
    <row r="89" spans="2:14" x14ac:dyDescent="0.25">
      <c r="B89" s="253">
        <v>79</v>
      </c>
      <c r="C89" s="260">
        <v>20</v>
      </c>
      <c r="D89" s="256" t="s">
        <v>278</v>
      </c>
      <c r="E89" s="256" t="s">
        <v>7</v>
      </c>
      <c r="F89" s="256" t="s">
        <v>10</v>
      </c>
      <c r="G89" s="256" t="s">
        <v>330</v>
      </c>
      <c r="H89" s="256">
        <v>36</v>
      </c>
      <c r="I89" s="256">
        <v>11.85</v>
      </c>
      <c r="J89" s="256">
        <v>7.94</v>
      </c>
      <c r="K89" s="256" t="s">
        <v>2526</v>
      </c>
      <c r="L89" s="267">
        <v>4.2465277777777775E-2</v>
      </c>
      <c r="M89" s="256" t="s">
        <v>1893</v>
      </c>
      <c r="N89" s="268" t="s">
        <v>1895</v>
      </c>
    </row>
    <row r="90" spans="2:14" x14ac:dyDescent="0.25">
      <c r="B90" s="253">
        <v>80</v>
      </c>
      <c r="C90" s="255">
        <v>20</v>
      </c>
      <c r="D90" s="256" t="s">
        <v>281</v>
      </c>
      <c r="E90" s="256" t="s">
        <v>7</v>
      </c>
      <c r="F90" s="256" t="s">
        <v>284</v>
      </c>
      <c r="G90" s="256" t="s">
        <v>330</v>
      </c>
      <c r="H90" s="256">
        <v>61</v>
      </c>
      <c r="I90" s="256">
        <v>246</v>
      </c>
      <c r="J90" s="256" t="s">
        <v>2562</v>
      </c>
      <c r="K90" s="256" t="s">
        <v>2527</v>
      </c>
      <c r="L90" s="267">
        <v>4.9027777777777781E-2</v>
      </c>
      <c r="M90" s="256" t="s">
        <v>1893</v>
      </c>
      <c r="N90" s="268" t="s">
        <v>2437</v>
      </c>
    </row>
    <row r="91" spans="2:14" x14ac:dyDescent="0.25">
      <c r="B91" s="253">
        <v>81</v>
      </c>
      <c r="C91" s="260">
        <v>21</v>
      </c>
      <c r="D91" s="256" t="s">
        <v>284</v>
      </c>
      <c r="E91" s="256" t="s">
        <v>8</v>
      </c>
      <c r="F91" s="256" t="s">
        <v>2400</v>
      </c>
      <c r="G91" s="256" t="s">
        <v>330</v>
      </c>
      <c r="H91" s="256">
        <v>45</v>
      </c>
      <c r="I91" s="256">
        <v>-8.57</v>
      </c>
      <c r="J91" s="256">
        <v>-16.93</v>
      </c>
      <c r="K91" s="256" t="s">
        <v>2528</v>
      </c>
      <c r="L91" s="267">
        <v>4.1585648148148149E-2</v>
      </c>
      <c r="M91" s="256" t="s">
        <v>2411</v>
      </c>
      <c r="N91" s="268" t="s">
        <v>2438</v>
      </c>
    </row>
    <row r="92" spans="2:14" x14ac:dyDescent="0.25">
      <c r="B92" s="253">
        <v>82</v>
      </c>
      <c r="C92" s="255">
        <v>21</v>
      </c>
      <c r="D92" s="256" t="s">
        <v>10</v>
      </c>
      <c r="E92" s="256" t="s">
        <v>2282</v>
      </c>
      <c r="F92" s="256" t="s">
        <v>281</v>
      </c>
      <c r="G92" s="256" t="s">
        <v>334</v>
      </c>
      <c r="H92" s="256">
        <v>42</v>
      </c>
      <c r="I92" s="256">
        <v>0</v>
      </c>
      <c r="J92" s="256">
        <v>0</v>
      </c>
      <c r="K92" s="256" t="s">
        <v>2529</v>
      </c>
      <c r="L92" s="267">
        <v>4.1030092592592597E-2</v>
      </c>
      <c r="M92" s="256" t="s">
        <v>2412</v>
      </c>
      <c r="N92" s="268" t="s">
        <v>2439</v>
      </c>
    </row>
    <row r="93" spans="2:14" x14ac:dyDescent="0.25">
      <c r="B93" s="253">
        <v>83</v>
      </c>
      <c r="C93" s="260">
        <v>21</v>
      </c>
      <c r="D93" s="256" t="s">
        <v>289</v>
      </c>
      <c r="E93" s="256" t="s">
        <v>8</v>
      </c>
      <c r="F93" s="256" t="s">
        <v>278</v>
      </c>
      <c r="G93" s="256" t="s">
        <v>347</v>
      </c>
      <c r="H93" s="256">
        <v>122</v>
      </c>
      <c r="I93" s="256">
        <v>-7.17</v>
      </c>
      <c r="J93" s="256">
        <v>-23.17</v>
      </c>
      <c r="K93" s="256" t="s">
        <v>2530</v>
      </c>
      <c r="L93" s="267">
        <v>6.8530092592592587E-2</v>
      </c>
      <c r="M93" s="256" t="s">
        <v>24</v>
      </c>
      <c r="N93" s="268" t="s">
        <v>462</v>
      </c>
    </row>
    <row r="94" spans="2:14" x14ac:dyDescent="0.25">
      <c r="B94" s="253">
        <v>84</v>
      </c>
      <c r="C94" s="255">
        <v>21</v>
      </c>
      <c r="D94" s="256" t="s">
        <v>262</v>
      </c>
      <c r="E94" s="256" t="s">
        <v>8</v>
      </c>
      <c r="F94" s="256" t="s">
        <v>292</v>
      </c>
      <c r="G94" s="256" t="s">
        <v>330</v>
      </c>
      <c r="H94" s="256">
        <v>42</v>
      </c>
      <c r="I94" s="256">
        <v>-55.1</v>
      </c>
      <c r="J94" s="256" t="s">
        <v>2563</v>
      </c>
      <c r="K94" s="256" t="s">
        <v>2531</v>
      </c>
      <c r="L94" s="267">
        <v>3.2986111111111112E-2</v>
      </c>
      <c r="M94" s="256" t="s">
        <v>28</v>
      </c>
      <c r="N94" s="268" t="s">
        <v>464</v>
      </c>
    </row>
    <row r="95" spans="2:14" x14ac:dyDescent="0.25">
      <c r="B95" s="253">
        <v>85</v>
      </c>
      <c r="C95" s="260">
        <v>1</v>
      </c>
      <c r="D95" s="256" t="s">
        <v>2400</v>
      </c>
      <c r="E95" s="256" t="s">
        <v>7</v>
      </c>
      <c r="F95" s="256" t="s">
        <v>292</v>
      </c>
      <c r="G95" s="256" t="s">
        <v>330</v>
      </c>
      <c r="H95" s="256">
        <v>43</v>
      </c>
      <c r="I95" s="256">
        <v>12.46</v>
      </c>
      <c r="J95" s="256">
        <v>6.81</v>
      </c>
      <c r="K95" s="256" t="s">
        <v>2532</v>
      </c>
      <c r="L95" s="267">
        <v>3.8645833333333331E-2</v>
      </c>
      <c r="M95" s="256" t="s">
        <v>2413</v>
      </c>
      <c r="N95" s="268" t="s">
        <v>2440</v>
      </c>
    </row>
    <row r="96" spans="2:14" x14ac:dyDescent="0.25">
      <c r="B96" s="253">
        <v>86</v>
      </c>
      <c r="C96" s="255">
        <v>22</v>
      </c>
      <c r="D96" s="256" t="s">
        <v>262</v>
      </c>
      <c r="E96" s="256" t="s">
        <v>8</v>
      </c>
      <c r="F96" s="256" t="s">
        <v>278</v>
      </c>
      <c r="G96" s="256" t="s">
        <v>330</v>
      </c>
      <c r="H96" s="256">
        <v>51</v>
      </c>
      <c r="I96" s="256">
        <v>-18.04</v>
      </c>
      <c r="J96" s="256">
        <v>-13.95</v>
      </c>
      <c r="K96" s="256" t="s">
        <v>2533</v>
      </c>
      <c r="L96" s="267">
        <v>4.6180555555555558E-2</v>
      </c>
      <c r="M96" s="256" t="s">
        <v>934</v>
      </c>
      <c r="N96" s="268" t="s">
        <v>936</v>
      </c>
    </row>
    <row r="97" spans="2:14" x14ac:dyDescent="0.25">
      <c r="B97" s="253">
        <v>87</v>
      </c>
      <c r="C97" s="260">
        <v>22</v>
      </c>
      <c r="D97" s="256" t="s">
        <v>289</v>
      </c>
      <c r="E97" s="256" t="s">
        <v>2282</v>
      </c>
      <c r="F97" s="256" t="s">
        <v>281</v>
      </c>
      <c r="G97" s="256" t="s">
        <v>334</v>
      </c>
      <c r="H97" s="256">
        <v>58</v>
      </c>
      <c r="I97" s="256">
        <v>0.04</v>
      </c>
      <c r="J97" s="256">
        <v>0</v>
      </c>
      <c r="K97" s="256" t="s">
        <v>2534</v>
      </c>
      <c r="L97" s="267">
        <v>4.6365740740740742E-2</v>
      </c>
      <c r="M97" s="256" t="s">
        <v>839</v>
      </c>
      <c r="N97" s="268" t="s">
        <v>841</v>
      </c>
    </row>
    <row r="98" spans="2:14" x14ac:dyDescent="0.25">
      <c r="B98" s="253">
        <v>88</v>
      </c>
      <c r="C98" s="255">
        <v>22</v>
      </c>
      <c r="D98" s="256" t="s">
        <v>10</v>
      </c>
      <c r="E98" s="256" t="s">
        <v>8</v>
      </c>
      <c r="F98" s="256" t="s">
        <v>284</v>
      </c>
      <c r="G98" s="256" t="s">
        <v>330</v>
      </c>
      <c r="H98" s="256">
        <v>47</v>
      </c>
      <c r="I98" s="256">
        <v>-13.65</v>
      </c>
      <c r="J98" s="256" t="s">
        <v>2564</v>
      </c>
      <c r="K98" s="256" t="s">
        <v>2535</v>
      </c>
      <c r="L98" s="267">
        <v>4.6527777777777779E-2</v>
      </c>
      <c r="M98" s="256" t="s">
        <v>2414</v>
      </c>
      <c r="N98" s="268" t="s">
        <v>2441</v>
      </c>
    </row>
    <row r="99" spans="2:14" x14ac:dyDescent="0.25">
      <c r="B99" s="253">
        <v>89</v>
      </c>
      <c r="C99" s="260">
        <v>23</v>
      </c>
      <c r="D99" s="256" t="s">
        <v>10</v>
      </c>
      <c r="E99" s="256" t="s">
        <v>8</v>
      </c>
      <c r="F99" s="256" t="s">
        <v>2400</v>
      </c>
      <c r="G99" s="256" t="s">
        <v>330</v>
      </c>
      <c r="H99" s="256">
        <v>61</v>
      </c>
      <c r="I99" s="256">
        <v>-13.39</v>
      </c>
      <c r="J99" s="256">
        <v>-19.52</v>
      </c>
      <c r="K99" s="256" t="s">
        <v>2536</v>
      </c>
      <c r="L99" s="267">
        <v>4.9664351851851855E-2</v>
      </c>
      <c r="M99" s="256" t="s">
        <v>2410</v>
      </c>
      <c r="N99" s="268" t="s">
        <v>2442</v>
      </c>
    </row>
    <row r="100" spans="2:14" x14ac:dyDescent="0.25">
      <c r="B100" s="253">
        <v>90</v>
      </c>
      <c r="C100" s="255">
        <v>23</v>
      </c>
      <c r="D100" s="256" t="s">
        <v>284</v>
      </c>
      <c r="E100" s="256" t="s">
        <v>2282</v>
      </c>
      <c r="F100" s="256" t="s">
        <v>289</v>
      </c>
      <c r="G100" s="256" t="s">
        <v>334</v>
      </c>
      <c r="H100" s="256">
        <v>77</v>
      </c>
      <c r="I100" s="256">
        <v>-0.05</v>
      </c>
      <c r="J100" s="256">
        <v>0</v>
      </c>
      <c r="K100" s="256" t="s">
        <v>2537</v>
      </c>
      <c r="L100" s="267">
        <v>5.5138888888888883E-2</v>
      </c>
      <c r="M100" s="256" t="s">
        <v>2415</v>
      </c>
      <c r="N100" s="268" t="s">
        <v>2443</v>
      </c>
    </row>
    <row r="101" spans="2:14" x14ac:dyDescent="0.25">
      <c r="B101" s="253">
        <v>91</v>
      </c>
      <c r="C101" s="260">
        <v>23</v>
      </c>
      <c r="D101" s="256" t="s">
        <v>281</v>
      </c>
      <c r="E101" s="256" t="s">
        <v>7</v>
      </c>
      <c r="F101" s="256" t="s">
        <v>262</v>
      </c>
      <c r="G101" s="256" t="s">
        <v>330</v>
      </c>
      <c r="H101" s="256">
        <v>41</v>
      </c>
      <c r="I101" s="256" t="s">
        <v>332</v>
      </c>
      <c r="J101" s="256">
        <v>32.299999999999997</v>
      </c>
      <c r="K101" s="256" t="s">
        <v>2538</v>
      </c>
      <c r="L101" s="267">
        <v>3.8437499999999999E-2</v>
      </c>
      <c r="M101" s="256" t="s">
        <v>2410</v>
      </c>
      <c r="N101" s="268" t="s">
        <v>2442</v>
      </c>
    </row>
    <row r="102" spans="2:14" x14ac:dyDescent="0.25">
      <c r="B102" s="253">
        <v>92</v>
      </c>
      <c r="C102" s="255">
        <v>23</v>
      </c>
      <c r="D102" s="256" t="s">
        <v>278</v>
      </c>
      <c r="E102" s="256" t="s">
        <v>7</v>
      </c>
      <c r="F102" s="256" t="s">
        <v>292</v>
      </c>
      <c r="G102" s="256" t="s">
        <v>330</v>
      </c>
      <c r="H102" s="256">
        <v>40</v>
      </c>
      <c r="I102" s="256">
        <v>303.77</v>
      </c>
      <c r="J102" s="256">
        <v>12.5</v>
      </c>
      <c r="K102" s="256" t="s">
        <v>2539</v>
      </c>
      <c r="L102" s="267">
        <v>4.8495370370370376E-2</v>
      </c>
      <c r="M102" s="256" t="s">
        <v>2410</v>
      </c>
      <c r="N102" s="268" t="s">
        <v>2431</v>
      </c>
    </row>
    <row r="103" spans="2:14" x14ac:dyDescent="0.25">
      <c r="B103" s="253">
        <v>93</v>
      </c>
      <c r="C103" s="260">
        <v>24</v>
      </c>
      <c r="D103" s="256" t="s">
        <v>2400</v>
      </c>
      <c r="E103" s="256" t="s">
        <v>2282</v>
      </c>
      <c r="F103" s="256" t="s">
        <v>278</v>
      </c>
      <c r="G103" s="256" t="s">
        <v>347</v>
      </c>
      <c r="H103" s="256">
        <v>176</v>
      </c>
      <c r="I103" s="256">
        <v>1.93</v>
      </c>
      <c r="J103" s="256">
        <v>0</v>
      </c>
      <c r="K103" s="256" t="s">
        <v>2540</v>
      </c>
      <c r="L103" s="267">
        <v>8.070601851851851E-2</v>
      </c>
      <c r="M103" s="256" t="s">
        <v>671</v>
      </c>
      <c r="N103" s="268" t="s">
        <v>764</v>
      </c>
    </row>
    <row r="104" spans="2:14" x14ac:dyDescent="0.25">
      <c r="B104" s="253">
        <v>94</v>
      </c>
      <c r="C104" s="255">
        <v>24</v>
      </c>
      <c r="D104" s="256" t="s">
        <v>292</v>
      </c>
      <c r="E104" s="256" t="s">
        <v>8</v>
      </c>
      <c r="F104" s="256" t="s">
        <v>281</v>
      </c>
      <c r="G104" s="256" t="s">
        <v>330</v>
      </c>
      <c r="H104" s="256">
        <v>49</v>
      </c>
      <c r="I104" s="256">
        <v>-7.89</v>
      </c>
      <c r="J104" s="256">
        <v>-14.5</v>
      </c>
      <c r="K104" s="256" t="s">
        <v>2541</v>
      </c>
      <c r="L104" s="267">
        <v>4.5810185185185183E-2</v>
      </c>
      <c r="M104" s="256" t="s">
        <v>674</v>
      </c>
      <c r="N104" s="268" t="s">
        <v>676</v>
      </c>
    </row>
    <row r="105" spans="2:14" x14ac:dyDescent="0.25">
      <c r="B105" s="253">
        <v>95</v>
      </c>
      <c r="C105" s="260">
        <v>24</v>
      </c>
      <c r="D105" s="256" t="s">
        <v>262</v>
      </c>
      <c r="E105" s="256" t="s">
        <v>7</v>
      </c>
      <c r="F105" s="256" t="s">
        <v>284</v>
      </c>
      <c r="G105" s="256" t="s">
        <v>330</v>
      </c>
      <c r="H105" s="256">
        <v>59</v>
      </c>
      <c r="I105" s="256">
        <v>20.170000000000002</v>
      </c>
      <c r="J105" s="256">
        <v>20.87</v>
      </c>
      <c r="K105" s="256" t="s">
        <v>2542</v>
      </c>
      <c r="L105" s="267">
        <v>4.87037037037037E-2</v>
      </c>
      <c r="M105" s="256" t="s">
        <v>2416</v>
      </c>
      <c r="N105" s="268" t="s">
        <v>2444</v>
      </c>
    </row>
    <row r="106" spans="2:14" x14ac:dyDescent="0.25">
      <c r="B106" s="253">
        <v>96</v>
      </c>
      <c r="C106" s="255">
        <v>24</v>
      </c>
      <c r="D106" s="256" t="s">
        <v>289</v>
      </c>
      <c r="E106" s="256" t="s">
        <v>7</v>
      </c>
      <c r="F106" s="256" t="s">
        <v>10</v>
      </c>
      <c r="G106" s="256" t="s">
        <v>330</v>
      </c>
      <c r="H106" s="256">
        <v>65</v>
      </c>
      <c r="I106" s="256">
        <v>7.12</v>
      </c>
      <c r="J106" s="256">
        <v>9.4499999999999993</v>
      </c>
      <c r="K106" s="256" t="s">
        <v>2543</v>
      </c>
      <c r="L106" s="267">
        <v>5.3530092592592594E-2</v>
      </c>
      <c r="M106" s="256" t="s">
        <v>674</v>
      </c>
      <c r="N106" s="268" t="s">
        <v>676</v>
      </c>
    </row>
    <row r="107" spans="2:14" x14ac:dyDescent="0.25">
      <c r="B107" s="253">
        <v>97</v>
      </c>
      <c r="C107" s="260">
        <v>25</v>
      </c>
      <c r="D107" s="256" t="s">
        <v>289</v>
      </c>
      <c r="E107" s="256" t="s">
        <v>8</v>
      </c>
      <c r="F107" s="256" t="s">
        <v>2400</v>
      </c>
      <c r="G107" s="256" t="s">
        <v>330</v>
      </c>
      <c r="H107" s="256">
        <v>63</v>
      </c>
      <c r="I107" s="256">
        <v>-8.32</v>
      </c>
      <c r="J107" s="256">
        <v>-12.89</v>
      </c>
      <c r="K107" s="256" t="s">
        <v>2544</v>
      </c>
      <c r="L107" s="267">
        <v>4.8749999999999995E-2</v>
      </c>
      <c r="M107" s="256" t="s">
        <v>2417</v>
      </c>
      <c r="N107" s="268" t="s">
        <v>2445</v>
      </c>
    </row>
    <row r="108" spans="2:14" x14ac:dyDescent="0.25">
      <c r="B108" s="253">
        <v>98</v>
      </c>
      <c r="C108" s="255">
        <v>25</v>
      </c>
      <c r="D108" s="256" t="s">
        <v>10</v>
      </c>
      <c r="E108" s="256" t="s">
        <v>8</v>
      </c>
      <c r="F108" s="256" t="s">
        <v>262</v>
      </c>
      <c r="G108" s="256" t="s">
        <v>330</v>
      </c>
      <c r="H108" s="256">
        <v>105</v>
      </c>
      <c r="I108" s="256">
        <v>-10.95</v>
      </c>
      <c r="J108" s="256">
        <v>-30.89</v>
      </c>
      <c r="K108" s="256" t="s">
        <v>2545</v>
      </c>
      <c r="L108" s="267">
        <v>6.5254629629629635E-2</v>
      </c>
      <c r="M108" s="256" t="s">
        <v>809</v>
      </c>
      <c r="N108" s="268" t="s">
        <v>329</v>
      </c>
    </row>
    <row r="109" spans="2:14" x14ac:dyDescent="0.25">
      <c r="B109" s="253">
        <v>99</v>
      </c>
      <c r="C109" s="260">
        <v>25</v>
      </c>
      <c r="D109" s="256" t="s">
        <v>284</v>
      </c>
      <c r="E109" s="256" t="s">
        <v>7</v>
      </c>
      <c r="F109" s="256" t="s">
        <v>292</v>
      </c>
      <c r="G109" s="256" t="s">
        <v>330</v>
      </c>
      <c r="H109" s="256">
        <v>35</v>
      </c>
      <c r="I109" s="256">
        <v>988.21</v>
      </c>
      <c r="J109" s="256">
        <v>7.65</v>
      </c>
      <c r="K109" s="256" t="s">
        <v>2546</v>
      </c>
      <c r="L109" s="267">
        <v>4.0868055555555553E-2</v>
      </c>
      <c r="M109" s="256" t="s">
        <v>809</v>
      </c>
      <c r="N109" s="268" t="s">
        <v>329</v>
      </c>
    </row>
    <row r="110" spans="2:14" x14ac:dyDescent="0.25">
      <c r="B110" s="253">
        <v>100</v>
      </c>
      <c r="C110" s="255">
        <v>25</v>
      </c>
      <c r="D110" s="256" t="s">
        <v>281</v>
      </c>
      <c r="E110" s="256" t="s">
        <v>8</v>
      </c>
      <c r="F110" s="256" t="s">
        <v>278</v>
      </c>
      <c r="G110" s="256" t="s">
        <v>330</v>
      </c>
      <c r="H110" s="256">
        <v>56</v>
      </c>
      <c r="I110" s="256">
        <v>-11.46</v>
      </c>
      <c r="J110" s="256">
        <v>-19.82</v>
      </c>
      <c r="K110" s="256" t="s">
        <v>2547</v>
      </c>
      <c r="L110" s="267">
        <v>5.3055555555555557E-2</v>
      </c>
      <c r="M110" s="256" t="s">
        <v>809</v>
      </c>
      <c r="N110" s="268" t="s">
        <v>329</v>
      </c>
    </row>
    <row r="111" spans="2:14" x14ac:dyDescent="0.25">
      <c r="B111" s="253">
        <v>101</v>
      </c>
      <c r="C111" s="260">
        <v>26</v>
      </c>
      <c r="D111" s="256" t="s">
        <v>2400</v>
      </c>
      <c r="E111" s="256" t="s">
        <v>2282</v>
      </c>
      <c r="F111" s="256" t="s">
        <v>281</v>
      </c>
      <c r="G111" s="256" t="s">
        <v>326</v>
      </c>
      <c r="H111" s="256">
        <v>73</v>
      </c>
      <c r="I111" s="256">
        <v>0.11</v>
      </c>
      <c r="J111" s="256">
        <v>0</v>
      </c>
      <c r="K111" s="256" t="s">
        <v>2548</v>
      </c>
      <c r="L111" s="267">
        <v>4.9409722222222223E-2</v>
      </c>
      <c r="M111" s="256" t="s">
        <v>1409</v>
      </c>
      <c r="N111" s="268" t="s">
        <v>2433</v>
      </c>
    </row>
    <row r="112" spans="2:14" x14ac:dyDescent="0.25">
      <c r="B112" s="253">
        <v>102</v>
      </c>
      <c r="C112" s="255">
        <v>26</v>
      </c>
      <c r="D112" s="256" t="s">
        <v>278</v>
      </c>
      <c r="E112" s="256" t="s">
        <v>7</v>
      </c>
      <c r="F112" s="256" t="s">
        <v>284</v>
      </c>
      <c r="G112" s="256" t="s">
        <v>330</v>
      </c>
      <c r="H112" s="256">
        <v>46</v>
      </c>
      <c r="I112" s="256">
        <v>16.190000000000001</v>
      </c>
      <c r="J112" s="256">
        <v>11.17</v>
      </c>
      <c r="K112" s="256" t="s">
        <v>2549</v>
      </c>
      <c r="L112" s="267">
        <v>4.553240740740741E-2</v>
      </c>
      <c r="M112" s="256" t="s">
        <v>1409</v>
      </c>
      <c r="N112" s="268" t="s">
        <v>2446</v>
      </c>
    </row>
    <row r="113" spans="1:14" x14ac:dyDescent="0.25">
      <c r="B113" s="253">
        <v>103</v>
      </c>
      <c r="C113" s="260">
        <v>26</v>
      </c>
      <c r="D113" s="256" t="s">
        <v>292</v>
      </c>
      <c r="E113" s="256" t="s">
        <v>7</v>
      </c>
      <c r="F113" s="256" t="s">
        <v>10</v>
      </c>
      <c r="G113" s="256" t="s">
        <v>330</v>
      </c>
      <c r="H113" s="256">
        <v>50</v>
      </c>
      <c r="I113" s="256">
        <v>17.29</v>
      </c>
      <c r="J113" s="256">
        <v>22</v>
      </c>
      <c r="K113" s="256" t="s">
        <v>2550</v>
      </c>
      <c r="L113" s="267">
        <v>4.5069444444444447E-2</v>
      </c>
      <c r="M113" s="256" t="s">
        <v>1409</v>
      </c>
      <c r="N113" s="268" t="s">
        <v>2447</v>
      </c>
    </row>
    <row r="114" spans="1:14" x14ac:dyDescent="0.25">
      <c r="B114" s="253">
        <v>104</v>
      </c>
      <c r="C114" s="255">
        <v>26</v>
      </c>
      <c r="D114" s="256" t="s">
        <v>262</v>
      </c>
      <c r="E114" s="256" t="s">
        <v>2282</v>
      </c>
      <c r="F114" s="256" t="s">
        <v>289</v>
      </c>
      <c r="G114" s="256" t="s">
        <v>347</v>
      </c>
      <c r="H114" s="256">
        <v>136</v>
      </c>
      <c r="I114" s="256">
        <v>0</v>
      </c>
      <c r="J114" s="256">
        <v>0</v>
      </c>
      <c r="K114" s="256" t="s">
        <v>2551</v>
      </c>
      <c r="L114" s="267">
        <v>7.1273148148148155E-2</v>
      </c>
      <c r="M114" s="256" t="s">
        <v>1409</v>
      </c>
      <c r="N114" s="268" t="s">
        <v>2433</v>
      </c>
    </row>
    <row r="115" spans="1:14" x14ac:dyDescent="0.25">
      <c r="B115" s="253">
        <v>105</v>
      </c>
      <c r="C115" s="260">
        <v>27</v>
      </c>
      <c r="D115" s="256" t="s">
        <v>262</v>
      </c>
      <c r="E115" s="256" t="s">
        <v>2282</v>
      </c>
      <c r="F115" s="256" t="s">
        <v>2400</v>
      </c>
      <c r="G115" s="256" t="s">
        <v>326</v>
      </c>
      <c r="H115" s="256">
        <v>45</v>
      </c>
      <c r="I115" s="256">
        <v>0</v>
      </c>
      <c r="J115" s="256">
        <v>0</v>
      </c>
      <c r="K115" s="256" t="s">
        <v>2552</v>
      </c>
      <c r="L115" s="267">
        <v>3.2361111111111111E-2</v>
      </c>
      <c r="M115" s="256" t="s">
        <v>1893</v>
      </c>
      <c r="N115" s="268" t="s">
        <v>1895</v>
      </c>
    </row>
    <row r="116" spans="1:14" x14ac:dyDescent="0.25">
      <c r="B116" s="253">
        <v>106</v>
      </c>
      <c r="C116" s="255">
        <v>27</v>
      </c>
      <c r="D116" s="256" t="s">
        <v>289</v>
      </c>
      <c r="E116" s="256" t="s">
        <v>2282</v>
      </c>
      <c r="F116" s="256" t="s">
        <v>292</v>
      </c>
      <c r="G116" s="256" t="s">
        <v>347</v>
      </c>
      <c r="H116" s="256">
        <v>49</v>
      </c>
      <c r="I116" s="256">
        <v>0.06</v>
      </c>
      <c r="J116" s="256">
        <v>0</v>
      </c>
      <c r="K116" s="256" t="s">
        <v>2553</v>
      </c>
      <c r="L116" s="267">
        <v>3.8414351851851852E-2</v>
      </c>
      <c r="M116" s="256" t="s">
        <v>1893</v>
      </c>
      <c r="N116" s="268" t="s">
        <v>2436</v>
      </c>
    </row>
    <row r="117" spans="1:14" x14ac:dyDescent="0.25">
      <c r="B117" s="253">
        <v>107</v>
      </c>
      <c r="C117" s="260">
        <v>27</v>
      </c>
      <c r="D117" s="256" t="s">
        <v>10</v>
      </c>
      <c r="E117" s="256" t="s">
        <v>2282</v>
      </c>
      <c r="F117" s="256" t="s">
        <v>278</v>
      </c>
      <c r="G117" s="256" t="s">
        <v>334</v>
      </c>
      <c r="H117" s="256">
        <v>49</v>
      </c>
      <c r="I117" s="256">
        <v>0</v>
      </c>
      <c r="J117" s="256">
        <v>0</v>
      </c>
      <c r="K117" s="256" t="s">
        <v>2554</v>
      </c>
      <c r="L117" s="267">
        <v>4.7060185185185184E-2</v>
      </c>
      <c r="M117" s="256" t="s">
        <v>1893</v>
      </c>
      <c r="N117" s="268" t="s">
        <v>2437</v>
      </c>
    </row>
    <row r="118" spans="1:14" x14ac:dyDescent="0.25">
      <c r="B118" s="253">
        <v>108</v>
      </c>
      <c r="C118" s="255">
        <v>27</v>
      </c>
      <c r="D118" s="256" t="s">
        <v>284</v>
      </c>
      <c r="E118" s="256" t="s">
        <v>7</v>
      </c>
      <c r="F118" s="256" t="s">
        <v>281</v>
      </c>
      <c r="G118" s="256" t="s">
        <v>330</v>
      </c>
      <c r="H118" s="256">
        <v>23</v>
      </c>
      <c r="I118" s="256">
        <v>6.96</v>
      </c>
      <c r="J118" s="256">
        <v>7.65</v>
      </c>
      <c r="K118" s="256" t="s">
        <v>2555</v>
      </c>
      <c r="L118" s="267">
        <v>2.9861111111111113E-2</v>
      </c>
      <c r="M118" s="256" t="s">
        <v>1893</v>
      </c>
      <c r="N118" s="268" t="s">
        <v>1895</v>
      </c>
    </row>
    <row r="119" spans="1:14" x14ac:dyDescent="0.25">
      <c r="B119" s="253">
        <v>109</v>
      </c>
      <c r="C119" s="260">
        <v>28</v>
      </c>
      <c r="D119" s="256" t="s">
        <v>2400</v>
      </c>
      <c r="E119" s="256" t="s">
        <v>2282</v>
      </c>
      <c r="F119" s="256" t="s">
        <v>284</v>
      </c>
      <c r="G119" s="256" t="s">
        <v>326</v>
      </c>
      <c r="H119" s="256">
        <v>26</v>
      </c>
      <c r="I119" s="256">
        <v>0</v>
      </c>
      <c r="J119" s="256">
        <v>0.05</v>
      </c>
      <c r="K119" s="256" t="s">
        <v>2556</v>
      </c>
      <c r="L119" s="267">
        <v>2.6956018518518522E-2</v>
      </c>
      <c r="M119" s="256" t="s">
        <v>2412</v>
      </c>
      <c r="N119" s="268" t="s">
        <v>2439</v>
      </c>
    </row>
    <row r="120" spans="1:14" x14ac:dyDescent="0.25">
      <c r="B120" s="253">
        <v>110</v>
      </c>
      <c r="C120" s="255">
        <v>28</v>
      </c>
      <c r="D120" s="256" t="s">
        <v>281</v>
      </c>
      <c r="E120" s="256" t="s">
        <v>7</v>
      </c>
      <c r="F120" s="256" t="s">
        <v>10</v>
      </c>
      <c r="G120" s="256" t="s">
        <v>330</v>
      </c>
      <c r="H120" s="256">
        <v>47</v>
      </c>
      <c r="I120" s="256">
        <v>9.17</v>
      </c>
      <c r="J120" s="256">
        <v>7.08</v>
      </c>
      <c r="K120" s="256" t="s">
        <v>2557</v>
      </c>
      <c r="L120" s="267">
        <v>4.5092592592592594E-2</v>
      </c>
      <c r="M120" s="256" t="s">
        <v>24</v>
      </c>
      <c r="N120" s="268" t="s">
        <v>462</v>
      </c>
    </row>
    <row r="121" spans="1:14" x14ac:dyDescent="0.25">
      <c r="B121" s="253">
        <v>111</v>
      </c>
      <c r="C121" s="260">
        <v>28</v>
      </c>
      <c r="D121" s="256" t="s">
        <v>278</v>
      </c>
      <c r="E121" s="256" t="s">
        <v>7</v>
      </c>
      <c r="F121" s="256" t="s">
        <v>289</v>
      </c>
      <c r="G121" s="256" t="s">
        <v>330</v>
      </c>
      <c r="H121" s="256">
        <v>41</v>
      </c>
      <c r="I121" s="256">
        <v>15.39</v>
      </c>
      <c r="J121" s="256">
        <v>12.09</v>
      </c>
      <c r="K121" s="256" t="s">
        <v>2558</v>
      </c>
      <c r="L121" s="267">
        <v>4.6666666666666669E-2</v>
      </c>
      <c r="M121" s="256" t="s">
        <v>2412</v>
      </c>
      <c r="N121" s="268" t="s">
        <v>2439</v>
      </c>
    </row>
    <row r="122" spans="1:14" x14ac:dyDescent="0.25">
      <c r="B122" s="253">
        <v>112</v>
      </c>
      <c r="C122" s="255">
        <v>28</v>
      </c>
      <c r="D122" s="256" t="s">
        <v>292</v>
      </c>
      <c r="E122" s="256" t="s">
        <v>7</v>
      </c>
      <c r="F122" s="256" t="s">
        <v>262</v>
      </c>
      <c r="G122" s="256" t="s">
        <v>330</v>
      </c>
      <c r="H122" s="256">
        <v>51</v>
      </c>
      <c r="I122" s="256">
        <v>15.62</v>
      </c>
      <c r="J122" s="256">
        <v>23.29</v>
      </c>
      <c r="K122" s="256" t="s">
        <v>2559</v>
      </c>
      <c r="L122" s="267">
        <v>4.6805555555555552E-2</v>
      </c>
      <c r="M122" s="256" t="s">
        <v>24</v>
      </c>
      <c r="N122" s="268" t="s">
        <v>462</v>
      </c>
    </row>
    <row r="123" spans="1:14" x14ac:dyDescent="0.25">
      <c r="A123" s="256" t="s">
        <v>2230</v>
      </c>
      <c r="B123" s="256"/>
      <c r="C123" s="256"/>
      <c r="D123" s="256"/>
      <c r="E123" s="256"/>
      <c r="F123" s="256"/>
      <c r="G123" s="256"/>
      <c r="H123" s="256"/>
      <c r="I123" s="256"/>
      <c r="J123" s="256"/>
      <c r="K123" s="256"/>
      <c r="L123" s="256" t="s">
        <v>2230</v>
      </c>
      <c r="M123" s="256" t="s">
        <v>2230</v>
      </c>
      <c r="N123" s="268" t="s">
        <v>2230</v>
      </c>
    </row>
  </sheetData>
  <phoneticPr fontId="2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23"/>
  <sheetViews>
    <sheetView zoomScale="93" zoomScaleNormal="93" workbookViewId="0">
      <pane ySplit="10" topLeftCell="A11" activePane="bottomLeft" state="frozen"/>
      <selection pane="bottomLeft" activeCell="A2" sqref="A2"/>
    </sheetView>
  </sheetViews>
  <sheetFormatPr defaultRowHeight="15" x14ac:dyDescent="0.25"/>
  <cols>
    <col min="1" max="1" width="1.7109375" style="70" customWidth="1"/>
    <col min="2" max="2" width="4" style="117" customWidth="1"/>
    <col min="3" max="3" width="17.42578125" style="70" bestFit="1" customWidth="1"/>
    <col min="4" max="4" width="7.140625" style="73" customWidth="1"/>
    <col min="5" max="5" width="17.42578125" style="70" bestFit="1" customWidth="1"/>
    <col min="6" max="6" width="17.5703125" style="69" customWidth="1"/>
    <col min="7" max="7" width="4.85546875" style="69" customWidth="1"/>
    <col min="8" max="8" width="8.42578125" style="69" customWidth="1"/>
    <col min="9" max="9" width="7.7109375" style="69" customWidth="1"/>
    <col min="10" max="10" width="8.7109375" style="69" customWidth="1"/>
    <col min="11" max="11" width="3.28515625" style="70" customWidth="1"/>
    <col min="12" max="12" width="10.7109375" style="69" customWidth="1"/>
    <col min="13" max="13" width="9.7109375" style="69" customWidth="1"/>
    <col min="14" max="14" width="4.5703125" style="69" customWidth="1"/>
    <col min="15" max="15" width="74.7109375" style="70" customWidth="1"/>
    <col min="16" max="16" width="48.5703125" style="70" customWidth="1"/>
    <col min="17" max="18" width="4.7109375" style="69" customWidth="1"/>
    <col min="19" max="19" width="30.7109375" style="70" customWidth="1"/>
    <col min="20" max="16384" width="9.140625" style="70"/>
  </cols>
  <sheetData>
    <row r="1" spans="1:19" ht="18.75" x14ac:dyDescent="0.25">
      <c r="A1" s="95" t="s">
        <v>325</v>
      </c>
    </row>
    <row r="2" spans="1:19" x14ac:dyDescent="0.25">
      <c r="E2" s="73"/>
      <c r="F2" s="73"/>
    </row>
    <row r="3" spans="1:19" x14ac:dyDescent="0.25">
      <c r="E3" s="73"/>
      <c r="F3" s="73"/>
    </row>
    <row r="4" spans="1:19" hidden="1" x14ac:dyDescent="0.25">
      <c r="E4" s="73"/>
      <c r="F4" s="73"/>
    </row>
    <row r="5" spans="1:19" hidden="1" x14ac:dyDescent="0.25">
      <c r="E5" s="73"/>
      <c r="F5" s="73"/>
    </row>
    <row r="6" spans="1:19" hidden="1" x14ac:dyDescent="0.25">
      <c r="E6" s="73"/>
      <c r="F6" s="73"/>
    </row>
    <row r="7" spans="1:19" hidden="1" x14ac:dyDescent="0.25">
      <c r="E7" s="73"/>
      <c r="F7" s="73"/>
      <c r="S7" s="70" t="s">
        <v>534</v>
      </c>
    </row>
    <row r="8" spans="1:19" hidden="1" x14ac:dyDescent="0.25"/>
    <row r="9" spans="1:19" s="96" customFormat="1" x14ac:dyDescent="0.25">
      <c r="B9" s="72" t="s">
        <v>240</v>
      </c>
      <c r="C9" s="97" t="s">
        <v>2</v>
      </c>
      <c r="D9" s="115" t="s">
        <v>1004</v>
      </c>
      <c r="E9" s="97" t="s">
        <v>3</v>
      </c>
      <c r="F9" s="115" t="s">
        <v>194</v>
      </c>
      <c r="G9" s="116" t="s">
        <v>241</v>
      </c>
      <c r="H9" s="116" t="s">
        <v>242</v>
      </c>
      <c r="I9" s="116" t="s">
        <v>243</v>
      </c>
      <c r="J9" s="116" t="s">
        <v>222</v>
      </c>
      <c r="L9" s="116"/>
      <c r="M9" s="116" t="s">
        <v>195</v>
      </c>
      <c r="N9" s="116" t="s">
        <v>12</v>
      </c>
      <c r="O9" s="96" t="s">
        <v>244</v>
      </c>
      <c r="P9" s="96" t="s">
        <v>13</v>
      </c>
      <c r="Q9" s="326" t="s">
        <v>1625</v>
      </c>
      <c r="R9" s="326"/>
      <c r="S9" s="96" t="s">
        <v>4</v>
      </c>
    </row>
    <row r="10" spans="1:19" ht="5.0999999999999996" customHeight="1" x14ac:dyDescent="0.25">
      <c r="C10" s="74"/>
      <c r="E10" s="74"/>
      <c r="F10" s="73"/>
    </row>
    <row r="11" spans="1:19" x14ac:dyDescent="0.25">
      <c r="B11" s="117">
        <v>1</v>
      </c>
      <c r="C11" s="74" t="s">
        <v>316</v>
      </c>
      <c r="D11" s="73" t="s">
        <v>202</v>
      </c>
      <c r="E11" s="74" t="s">
        <v>5</v>
      </c>
      <c r="F11" s="73" t="s">
        <v>2188</v>
      </c>
      <c r="G11" s="69">
        <v>93</v>
      </c>
      <c r="H11" s="69">
        <v>0.47</v>
      </c>
      <c r="I11" s="69">
        <v>0</v>
      </c>
      <c r="J11" s="71">
        <v>0.87881944444444438</v>
      </c>
      <c r="K11" s="70" t="s">
        <v>245</v>
      </c>
      <c r="L11" s="69" t="s">
        <v>327</v>
      </c>
      <c r="M11" s="71">
        <v>5.708333333333334E-2</v>
      </c>
      <c r="N11" s="69" t="s">
        <v>15</v>
      </c>
      <c r="O11" s="70" t="s">
        <v>328</v>
      </c>
      <c r="P11" s="70" t="s">
        <v>329</v>
      </c>
    </row>
    <row r="12" spans="1:19" x14ac:dyDescent="0.25">
      <c r="B12" s="117">
        <v>2</v>
      </c>
      <c r="C12" s="74" t="s">
        <v>305</v>
      </c>
      <c r="D12" s="73" t="s">
        <v>7</v>
      </c>
      <c r="E12" s="74" t="s">
        <v>310</v>
      </c>
      <c r="F12" s="73" t="s">
        <v>330</v>
      </c>
      <c r="G12" s="69">
        <v>62</v>
      </c>
      <c r="H12" s="69">
        <v>21.22</v>
      </c>
      <c r="I12" s="69">
        <v>15.04</v>
      </c>
      <c r="J12" s="71">
        <v>0.93798611111111108</v>
      </c>
      <c r="K12" s="70" t="s">
        <v>245</v>
      </c>
      <c r="L12" s="69" t="s">
        <v>327</v>
      </c>
      <c r="M12" s="71">
        <v>5.5335648148148148E-2</v>
      </c>
      <c r="N12" s="69" t="s">
        <v>15</v>
      </c>
      <c r="O12" s="70" t="s">
        <v>331</v>
      </c>
      <c r="P12" s="70" t="s">
        <v>329</v>
      </c>
    </row>
    <row r="13" spans="1:19" x14ac:dyDescent="0.25">
      <c r="B13" s="117">
        <v>3</v>
      </c>
      <c r="C13" s="74" t="s">
        <v>281</v>
      </c>
      <c r="D13" s="73" t="s">
        <v>7</v>
      </c>
      <c r="E13" s="74" t="s">
        <v>312</v>
      </c>
      <c r="F13" s="73" t="s">
        <v>330</v>
      </c>
      <c r="G13" s="69">
        <v>143</v>
      </c>
      <c r="H13" s="69" t="s">
        <v>196</v>
      </c>
      <c r="I13" s="69" t="s">
        <v>332</v>
      </c>
      <c r="J13" s="71">
        <v>0.99366898148148142</v>
      </c>
      <c r="K13" s="70" t="s">
        <v>245</v>
      </c>
      <c r="L13" s="69" t="s">
        <v>327</v>
      </c>
      <c r="M13" s="71">
        <v>7.2743055555555561E-2</v>
      </c>
      <c r="N13" s="69" t="s">
        <v>15</v>
      </c>
      <c r="O13" s="70" t="s">
        <v>333</v>
      </c>
      <c r="P13" s="70" t="s">
        <v>329</v>
      </c>
    </row>
    <row r="14" spans="1:19" x14ac:dyDescent="0.25">
      <c r="B14" s="117">
        <v>4</v>
      </c>
      <c r="C14" s="74" t="s">
        <v>309</v>
      </c>
      <c r="D14" s="73" t="s">
        <v>202</v>
      </c>
      <c r="E14" s="74" t="s">
        <v>306</v>
      </c>
      <c r="F14" s="73" t="s">
        <v>334</v>
      </c>
      <c r="G14" s="69">
        <v>62</v>
      </c>
      <c r="H14" s="69">
        <v>0</v>
      </c>
      <c r="I14" s="69">
        <v>-0.01</v>
      </c>
      <c r="J14" s="71">
        <v>7.0601851851851846E-2</v>
      </c>
      <c r="K14" s="70" t="s">
        <v>245</v>
      </c>
      <c r="L14" s="69" t="s">
        <v>335</v>
      </c>
      <c r="M14" s="71">
        <v>5.3587962962962969E-2</v>
      </c>
      <c r="N14" s="69" t="s">
        <v>15</v>
      </c>
      <c r="O14" s="70" t="s">
        <v>336</v>
      </c>
      <c r="P14" s="70" t="s">
        <v>329</v>
      </c>
    </row>
    <row r="15" spans="1:19" x14ac:dyDescent="0.25">
      <c r="B15" s="117">
        <v>5</v>
      </c>
      <c r="C15" s="74" t="s">
        <v>5</v>
      </c>
      <c r="D15" s="73" t="s">
        <v>202</v>
      </c>
      <c r="E15" s="74" t="s">
        <v>306</v>
      </c>
      <c r="F15" s="73" t="s">
        <v>334</v>
      </c>
      <c r="G15" s="69">
        <v>146</v>
      </c>
      <c r="H15" s="69">
        <v>0</v>
      </c>
      <c r="I15" s="69">
        <v>-0.04</v>
      </c>
      <c r="J15" s="71">
        <v>0.12453703703703704</v>
      </c>
      <c r="K15" s="70" t="s">
        <v>245</v>
      </c>
      <c r="L15" s="69" t="s">
        <v>335</v>
      </c>
      <c r="M15" s="71">
        <v>6.9895833333333338E-2</v>
      </c>
      <c r="N15" s="69" t="s">
        <v>27</v>
      </c>
      <c r="O15" s="70" t="s">
        <v>337</v>
      </c>
      <c r="P15" s="70" t="s">
        <v>338</v>
      </c>
    </row>
    <row r="16" spans="1:19" x14ac:dyDescent="0.25">
      <c r="B16" s="117">
        <v>6</v>
      </c>
      <c r="C16" s="74" t="s">
        <v>312</v>
      </c>
      <c r="D16" s="73" t="s">
        <v>202</v>
      </c>
      <c r="E16" s="74" t="s">
        <v>309</v>
      </c>
      <c r="F16" s="73" t="s">
        <v>334</v>
      </c>
      <c r="G16" s="69">
        <v>73</v>
      </c>
      <c r="H16" s="69">
        <v>0.02</v>
      </c>
      <c r="I16" s="69">
        <v>0</v>
      </c>
      <c r="J16" s="71">
        <v>0.19479166666666667</v>
      </c>
      <c r="K16" s="70" t="s">
        <v>245</v>
      </c>
      <c r="L16" s="69" t="s">
        <v>335</v>
      </c>
      <c r="M16" s="71">
        <v>5.4108796296296301E-2</v>
      </c>
      <c r="N16" s="69" t="s">
        <v>27</v>
      </c>
      <c r="O16" s="70" t="s">
        <v>339</v>
      </c>
      <c r="P16" s="70" t="s">
        <v>340</v>
      </c>
    </row>
    <row r="17" spans="2:19" x14ac:dyDescent="0.25">
      <c r="B17" s="117">
        <v>7</v>
      </c>
      <c r="C17" s="74" t="s">
        <v>310</v>
      </c>
      <c r="D17" s="73" t="s">
        <v>202</v>
      </c>
      <c r="E17" s="74" t="s">
        <v>281</v>
      </c>
      <c r="F17" s="73" t="s">
        <v>334</v>
      </c>
      <c r="G17" s="69">
        <v>54</v>
      </c>
      <c r="H17" s="69">
        <v>0</v>
      </c>
      <c r="I17" s="69">
        <v>0</v>
      </c>
      <c r="J17" s="71">
        <v>0.24931712962962962</v>
      </c>
      <c r="K17" s="70" t="s">
        <v>245</v>
      </c>
      <c r="L17" s="69" t="s">
        <v>335</v>
      </c>
      <c r="M17" s="71">
        <v>4.3530092592592599E-2</v>
      </c>
      <c r="N17" s="69" t="s">
        <v>32</v>
      </c>
      <c r="O17" s="70" t="s">
        <v>341</v>
      </c>
      <c r="P17" s="70" t="s">
        <v>342</v>
      </c>
    </row>
    <row r="18" spans="2:19" x14ac:dyDescent="0.25">
      <c r="B18" s="117">
        <v>8</v>
      </c>
      <c r="C18" s="74" t="s">
        <v>316</v>
      </c>
      <c r="D18" s="73" t="s">
        <v>8</v>
      </c>
      <c r="E18" s="74" t="s">
        <v>305</v>
      </c>
      <c r="F18" s="73" t="s">
        <v>343</v>
      </c>
      <c r="G18" s="69">
        <v>4</v>
      </c>
      <c r="H18" s="69">
        <v>0.05</v>
      </c>
      <c r="I18" s="69">
        <v>-0.03</v>
      </c>
      <c r="J18" s="71">
        <v>0.29324074074074075</v>
      </c>
      <c r="K18" s="70" t="s">
        <v>245</v>
      </c>
      <c r="L18" s="69" t="s">
        <v>335</v>
      </c>
      <c r="M18" s="71">
        <v>2.5115740740740741E-3</v>
      </c>
      <c r="N18" s="69" t="s">
        <v>27</v>
      </c>
      <c r="O18" s="70" t="s">
        <v>344</v>
      </c>
      <c r="P18" s="70" t="s">
        <v>345</v>
      </c>
    </row>
    <row r="19" spans="2:19" x14ac:dyDescent="0.25">
      <c r="B19" s="117">
        <v>9</v>
      </c>
      <c r="C19" s="74" t="s">
        <v>305</v>
      </c>
      <c r="D19" s="73" t="s">
        <v>202</v>
      </c>
      <c r="E19" s="74" t="s">
        <v>5</v>
      </c>
      <c r="F19" s="73" t="s">
        <v>334</v>
      </c>
      <c r="G19" s="69">
        <v>75</v>
      </c>
      <c r="H19" s="69">
        <v>0</v>
      </c>
      <c r="I19" s="69">
        <v>0</v>
      </c>
      <c r="J19" s="71">
        <v>0.29609953703703701</v>
      </c>
      <c r="K19" s="70" t="s">
        <v>245</v>
      </c>
      <c r="L19" s="69" t="s">
        <v>335</v>
      </c>
      <c r="M19" s="71">
        <v>5.1666666666666666E-2</v>
      </c>
      <c r="N19" s="69" t="s">
        <v>16</v>
      </c>
      <c r="O19" s="70" t="s">
        <v>346</v>
      </c>
      <c r="P19" s="70" t="s">
        <v>250</v>
      </c>
    </row>
    <row r="20" spans="2:19" x14ac:dyDescent="0.25">
      <c r="B20" s="117">
        <v>10</v>
      </c>
      <c r="C20" s="74" t="s">
        <v>281</v>
      </c>
      <c r="D20" s="73" t="s">
        <v>202</v>
      </c>
      <c r="E20" s="74" t="s">
        <v>316</v>
      </c>
      <c r="F20" s="73" t="s">
        <v>347</v>
      </c>
      <c r="G20" s="69">
        <v>62</v>
      </c>
      <c r="H20" s="69">
        <v>0</v>
      </c>
      <c r="I20" s="69">
        <v>0</v>
      </c>
      <c r="J20" s="71">
        <v>0.34812500000000002</v>
      </c>
      <c r="K20" s="70" t="s">
        <v>245</v>
      </c>
      <c r="L20" s="69" t="s">
        <v>335</v>
      </c>
      <c r="M20" s="71">
        <v>4.8460648148148149E-2</v>
      </c>
      <c r="N20" s="69" t="s">
        <v>16</v>
      </c>
      <c r="O20" s="70" t="s">
        <v>348</v>
      </c>
      <c r="P20" s="70" t="s">
        <v>250</v>
      </c>
      <c r="Q20" s="69" t="s">
        <v>1797</v>
      </c>
      <c r="R20" s="98" t="s">
        <v>1042</v>
      </c>
    </row>
    <row r="21" spans="2:19" x14ac:dyDescent="0.25">
      <c r="B21" s="117">
        <v>11</v>
      </c>
      <c r="C21" s="74" t="s">
        <v>309</v>
      </c>
      <c r="D21" s="73" t="s">
        <v>202</v>
      </c>
      <c r="E21" s="74" t="s">
        <v>310</v>
      </c>
      <c r="F21" s="73" t="s">
        <v>334</v>
      </c>
      <c r="G21" s="69">
        <v>69</v>
      </c>
      <c r="H21" s="69">
        <v>0</v>
      </c>
      <c r="I21" s="69">
        <v>-0.03</v>
      </c>
      <c r="J21" s="71">
        <v>0.39697916666666666</v>
      </c>
      <c r="K21" s="70" t="s">
        <v>245</v>
      </c>
      <c r="L21" s="69" t="s">
        <v>335</v>
      </c>
      <c r="M21" s="71">
        <v>5.1076388888888886E-2</v>
      </c>
      <c r="N21" s="69" t="s">
        <v>16</v>
      </c>
      <c r="O21" s="70" t="s">
        <v>349</v>
      </c>
      <c r="P21" s="70" t="s">
        <v>250</v>
      </c>
    </row>
    <row r="22" spans="2:19" x14ac:dyDescent="0.25">
      <c r="B22" s="117">
        <v>12</v>
      </c>
      <c r="C22" s="74" t="s">
        <v>306</v>
      </c>
      <c r="D22" s="73" t="s">
        <v>202</v>
      </c>
      <c r="E22" s="74" t="s">
        <v>312</v>
      </c>
      <c r="F22" s="73" t="s">
        <v>334</v>
      </c>
      <c r="G22" s="69">
        <v>63</v>
      </c>
      <c r="H22" s="69">
        <v>0.01</v>
      </c>
      <c r="I22" s="69">
        <v>0</v>
      </c>
      <c r="J22" s="71">
        <v>0.4484143518518518</v>
      </c>
      <c r="K22" s="70" t="s">
        <v>245</v>
      </c>
      <c r="L22" s="69" t="s">
        <v>335</v>
      </c>
      <c r="M22" s="71">
        <v>4.6643518518518522E-2</v>
      </c>
      <c r="N22" s="69" t="s">
        <v>16</v>
      </c>
      <c r="O22" s="70" t="s">
        <v>350</v>
      </c>
      <c r="P22" s="70" t="s">
        <v>250</v>
      </c>
    </row>
    <row r="23" spans="2:19" x14ac:dyDescent="0.25">
      <c r="B23" s="117">
        <v>13</v>
      </c>
      <c r="C23" s="74" t="s">
        <v>5</v>
      </c>
      <c r="D23" s="73" t="s">
        <v>202</v>
      </c>
      <c r="E23" s="74" t="s">
        <v>312</v>
      </c>
      <c r="F23" s="73" t="s">
        <v>334</v>
      </c>
      <c r="G23" s="69">
        <v>73</v>
      </c>
      <c r="H23" s="69">
        <v>0</v>
      </c>
      <c r="I23" s="69">
        <v>0</v>
      </c>
      <c r="J23" s="71">
        <v>0.49546296296296299</v>
      </c>
      <c r="K23" s="70" t="s">
        <v>245</v>
      </c>
      <c r="L23" s="69" t="s">
        <v>335</v>
      </c>
      <c r="M23" s="71">
        <v>4.5682870370370367E-2</v>
      </c>
      <c r="N23" s="69" t="s">
        <v>15</v>
      </c>
      <c r="O23" s="70" t="s">
        <v>351</v>
      </c>
      <c r="P23" s="70" t="s">
        <v>329</v>
      </c>
    </row>
    <row r="24" spans="2:19" x14ac:dyDescent="0.25">
      <c r="B24" s="117">
        <v>14</v>
      </c>
      <c r="C24" s="74" t="s">
        <v>310</v>
      </c>
      <c r="D24" s="73" t="s">
        <v>202</v>
      </c>
      <c r="E24" s="74" t="s">
        <v>306</v>
      </c>
      <c r="F24" s="73" t="s">
        <v>326</v>
      </c>
      <c r="G24" s="69">
        <v>31</v>
      </c>
      <c r="H24" s="69">
        <v>0</v>
      </c>
      <c r="I24" s="69">
        <v>0.01</v>
      </c>
      <c r="J24" s="71">
        <v>0.54158564814814814</v>
      </c>
      <c r="K24" s="70" t="s">
        <v>245</v>
      </c>
      <c r="L24" s="69" t="s">
        <v>335</v>
      </c>
      <c r="M24" s="71">
        <v>3.2974537037037038E-2</v>
      </c>
      <c r="N24" s="69" t="s">
        <v>15</v>
      </c>
      <c r="O24" s="70" t="s">
        <v>352</v>
      </c>
      <c r="P24" s="70" t="s">
        <v>329</v>
      </c>
    </row>
    <row r="25" spans="2:19" x14ac:dyDescent="0.25">
      <c r="B25" s="117">
        <v>15</v>
      </c>
      <c r="C25" s="74" t="s">
        <v>316</v>
      </c>
      <c r="D25" s="73" t="s">
        <v>202</v>
      </c>
      <c r="E25" s="74" t="s">
        <v>309</v>
      </c>
      <c r="F25" s="73" t="s">
        <v>347</v>
      </c>
      <c r="G25" s="69">
        <v>47</v>
      </c>
      <c r="H25" s="69">
        <v>0</v>
      </c>
      <c r="I25" s="69">
        <v>-2.58</v>
      </c>
      <c r="J25" s="71">
        <v>0.57490740740740742</v>
      </c>
      <c r="K25" s="70" t="s">
        <v>245</v>
      </c>
      <c r="L25" s="69" t="s">
        <v>335</v>
      </c>
      <c r="M25" s="71">
        <v>4.5486111111111109E-2</v>
      </c>
      <c r="N25" s="69" t="s">
        <v>15</v>
      </c>
      <c r="O25" s="70" t="s">
        <v>353</v>
      </c>
      <c r="P25" s="70" t="s">
        <v>329</v>
      </c>
      <c r="Q25" s="69" t="s">
        <v>1830</v>
      </c>
      <c r="R25" s="98" t="s">
        <v>1042</v>
      </c>
      <c r="S25" s="70" t="s">
        <v>517</v>
      </c>
    </row>
    <row r="26" spans="2:19" x14ac:dyDescent="0.25">
      <c r="B26" s="117">
        <v>16</v>
      </c>
      <c r="C26" s="74" t="s">
        <v>305</v>
      </c>
      <c r="D26" s="73" t="s">
        <v>202</v>
      </c>
      <c r="E26" s="74" t="s">
        <v>281</v>
      </c>
      <c r="F26" s="73" t="s">
        <v>334</v>
      </c>
      <c r="G26" s="69">
        <v>45</v>
      </c>
      <c r="H26" s="69">
        <v>0</v>
      </c>
      <c r="I26" s="69">
        <v>0</v>
      </c>
      <c r="J26" s="71">
        <v>0.62077546296296293</v>
      </c>
      <c r="K26" s="70" t="s">
        <v>245</v>
      </c>
      <c r="L26" s="69" t="s">
        <v>335</v>
      </c>
      <c r="M26" s="71">
        <v>4.116898148148148E-2</v>
      </c>
      <c r="N26" s="69" t="s">
        <v>15</v>
      </c>
      <c r="O26" s="70" t="s">
        <v>354</v>
      </c>
      <c r="P26" s="70" t="s">
        <v>329</v>
      </c>
    </row>
    <row r="27" spans="2:19" x14ac:dyDescent="0.25">
      <c r="B27" s="117">
        <v>17</v>
      </c>
      <c r="C27" s="74" t="s">
        <v>281</v>
      </c>
      <c r="D27" s="73" t="s">
        <v>7</v>
      </c>
      <c r="E27" s="74" t="s">
        <v>5</v>
      </c>
      <c r="F27" s="73" t="s">
        <v>330</v>
      </c>
      <c r="G27" s="69">
        <v>62</v>
      </c>
      <c r="H27" s="69">
        <v>41.96</v>
      </c>
      <c r="I27" s="69">
        <v>13.35</v>
      </c>
      <c r="J27" s="71">
        <v>0.66233796296296299</v>
      </c>
      <c r="K27" s="70" t="s">
        <v>245</v>
      </c>
      <c r="L27" s="69" t="s">
        <v>335</v>
      </c>
      <c r="M27" s="71">
        <v>4.6956018518518522E-2</v>
      </c>
      <c r="N27" s="69" t="s">
        <v>62</v>
      </c>
      <c r="O27" s="70" t="s">
        <v>355</v>
      </c>
      <c r="P27" s="70" t="s">
        <v>356</v>
      </c>
    </row>
    <row r="28" spans="2:19" x14ac:dyDescent="0.25">
      <c r="B28" s="117">
        <v>18</v>
      </c>
      <c r="C28" s="74" t="s">
        <v>309</v>
      </c>
      <c r="D28" s="73" t="s">
        <v>202</v>
      </c>
      <c r="E28" s="74" t="s">
        <v>305</v>
      </c>
      <c r="F28" s="73" t="s">
        <v>347</v>
      </c>
      <c r="G28" s="69">
        <v>76</v>
      </c>
      <c r="H28" s="69">
        <v>0.17</v>
      </c>
      <c r="I28" s="69">
        <v>0</v>
      </c>
      <c r="J28" s="71">
        <v>0.70967592592592599</v>
      </c>
      <c r="K28" s="70" t="s">
        <v>245</v>
      </c>
      <c r="L28" s="69" t="s">
        <v>335</v>
      </c>
      <c r="M28" s="71">
        <v>5.6678240740740737E-2</v>
      </c>
      <c r="N28" s="69" t="s">
        <v>40</v>
      </c>
      <c r="O28" s="70" t="s">
        <v>357</v>
      </c>
      <c r="P28" s="70" t="s">
        <v>358</v>
      </c>
      <c r="Q28" s="69" t="s">
        <v>1831</v>
      </c>
      <c r="R28" s="98" t="s">
        <v>1042</v>
      </c>
      <c r="S28" s="70" t="s">
        <v>518</v>
      </c>
    </row>
    <row r="29" spans="2:19" x14ac:dyDescent="0.25">
      <c r="B29" s="117">
        <v>19</v>
      </c>
      <c r="C29" s="74" t="s">
        <v>306</v>
      </c>
      <c r="D29" s="73" t="s">
        <v>7</v>
      </c>
      <c r="E29" s="74" t="s">
        <v>316</v>
      </c>
      <c r="F29" s="73" t="s">
        <v>330</v>
      </c>
      <c r="G29" s="69">
        <v>63</v>
      </c>
      <c r="H29" s="69">
        <v>7.76</v>
      </c>
      <c r="I29" s="69">
        <v>10.59</v>
      </c>
      <c r="J29" s="71">
        <v>0.76670138888888895</v>
      </c>
      <c r="K29" s="70" t="s">
        <v>245</v>
      </c>
      <c r="L29" s="69" t="s">
        <v>335</v>
      </c>
      <c r="M29" s="71">
        <v>5.1979166666666667E-2</v>
      </c>
      <c r="N29" s="69" t="s">
        <v>45</v>
      </c>
      <c r="O29" s="70" t="s">
        <v>359</v>
      </c>
      <c r="P29" s="70" t="s">
        <v>360</v>
      </c>
    </row>
    <row r="30" spans="2:19" x14ac:dyDescent="0.25">
      <c r="B30" s="117">
        <v>20</v>
      </c>
      <c r="C30" s="74" t="s">
        <v>312</v>
      </c>
      <c r="D30" s="73" t="s">
        <v>202</v>
      </c>
      <c r="E30" s="74" t="s">
        <v>310</v>
      </c>
      <c r="F30" s="73" t="s">
        <v>347</v>
      </c>
      <c r="G30" s="69">
        <v>72</v>
      </c>
      <c r="H30" s="69">
        <v>0.03</v>
      </c>
      <c r="I30" s="69">
        <v>0</v>
      </c>
      <c r="J30" s="71">
        <v>0.81906249999999992</v>
      </c>
      <c r="K30" s="70" t="s">
        <v>245</v>
      </c>
      <c r="L30" s="69" t="s">
        <v>335</v>
      </c>
      <c r="M30" s="71">
        <v>5.2615740740740741E-2</v>
      </c>
      <c r="N30" s="69" t="s">
        <v>40</v>
      </c>
      <c r="O30" s="70" t="s">
        <v>361</v>
      </c>
      <c r="P30" s="70" t="s">
        <v>358</v>
      </c>
      <c r="S30" s="70" t="s">
        <v>519</v>
      </c>
    </row>
    <row r="31" spans="2:19" x14ac:dyDescent="0.25">
      <c r="B31" s="117">
        <v>21</v>
      </c>
      <c r="C31" s="74" t="s">
        <v>5</v>
      </c>
      <c r="D31" s="73" t="s">
        <v>8</v>
      </c>
      <c r="E31" s="74" t="s">
        <v>310</v>
      </c>
      <c r="F31" s="73" t="s">
        <v>330</v>
      </c>
      <c r="G31" s="69">
        <v>165</v>
      </c>
      <c r="H31" s="69">
        <v>-8.6</v>
      </c>
      <c r="I31" s="69">
        <v>-980.17</v>
      </c>
      <c r="J31" s="71">
        <v>0.87209490740740747</v>
      </c>
      <c r="K31" s="70" t="s">
        <v>245</v>
      </c>
      <c r="L31" s="69" t="s">
        <v>335</v>
      </c>
      <c r="M31" s="71">
        <v>7.6759259259259263E-2</v>
      </c>
      <c r="N31" s="69" t="s">
        <v>198</v>
      </c>
      <c r="O31" s="70" t="s">
        <v>362</v>
      </c>
      <c r="P31" s="70" t="s">
        <v>363</v>
      </c>
    </row>
    <row r="32" spans="2:19" x14ac:dyDescent="0.25">
      <c r="B32" s="117">
        <v>22</v>
      </c>
      <c r="C32" s="74" t="s">
        <v>316</v>
      </c>
      <c r="D32" s="73" t="s">
        <v>202</v>
      </c>
      <c r="E32" s="74" t="s">
        <v>312</v>
      </c>
      <c r="F32" s="73" t="s">
        <v>326</v>
      </c>
      <c r="G32" s="69">
        <v>45</v>
      </c>
      <c r="H32" s="69">
        <v>-0.45</v>
      </c>
      <c r="I32" s="69">
        <v>0</v>
      </c>
      <c r="J32" s="71">
        <v>0.94921296296296298</v>
      </c>
      <c r="K32" s="70" t="s">
        <v>245</v>
      </c>
      <c r="L32" s="69" t="s">
        <v>335</v>
      </c>
      <c r="M32" s="71">
        <v>3.2384259259259258E-2</v>
      </c>
      <c r="N32" s="69" t="s">
        <v>198</v>
      </c>
      <c r="O32" s="70" t="s">
        <v>364</v>
      </c>
      <c r="P32" s="70" t="s">
        <v>365</v>
      </c>
    </row>
    <row r="33" spans="2:19" x14ac:dyDescent="0.25">
      <c r="B33" s="117">
        <v>23</v>
      </c>
      <c r="C33" s="74" t="s">
        <v>305</v>
      </c>
      <c r="D33" s="73" t="s">
        <v>202</v>
      </c>
      <c r="E33" s="74" t="s">
        <v>306</v>
      </c>
      <c r="F33" s="73" t="s">
        <v>326</v>
      </c>
      <c r="G33" s="69">
        <v>43</v>
      </c>
      <c r="H33" s="69">
        <v>0</v>
      </c>
      <c r="I33" s="69">
        <v>-0.01</v>
      </c>
      <c r="J33" s="71">
        <v>0.98200231481481481</v>
      </c>
      <c r="K33" s="70" t="s">
        <v>245</v>
      </c>
      <c r="L33" s="69" t="s">
        <v>335</v>
      </c>
      <c r="M33" s="71">
        <v>4.5092592592592594E-2</v>
      </c>
      <c r="N33" s="69" t="s">
        <v>197</v>
      </c>
      <c r="O33" s="70" t="s">
        <v>366</v>
      </c>
      <c r="P33" s="70" t="s">
        <v>367</v>
      </c>
    </row>
    <row r="34" spans="2:19" x14ac:dyDescent="0.25">
      <c r="B34" s="117">
        <v>24</v>
      </c>
      <c r="C34" s="74" t="s">
        <v>281</v>
      </c>
      <c r="D34" s="73" t="s">
        <v>202</v>
      </c>
      <c r="E34" s="74" t="s">
        <v>309</v>
      </c>
      <c r="F34" s="73" t="s">
        <v>347</v>
      </c>
      <c r="G34" s="69">
        <v>50</v>
      </c>
      <c r="H34" s="69">
        <v>0</v>
      </c>
      <c r="I34" s="69">
        <v>-0.01</v>
      </c>
      <c r="J34" s="71">
        <v>2.7453703703703702E-2</v>
      </c>
      <c r="K34" s="70" t="s">
        <v>245</v>
      </c>
      <c r="L34" s="69" t="s">
        <v>368</v>
      </c>
      <c r="M34" s="71">
        <v>4.3391203703703703E-2</v>
      </c>
      <c r="N34" s="69" t="s">
        <v>198</v>
      </c>
      <c r="O34" s="70" t="s">
        <v>369</v>
      </c>
      <c r="P34" s="70" t="s">
        <v>363</v>
      </c>
      <c r="S34" s="70" t="s">
        <v>520</v>
      </c>
    </row>
    <row r="35" spans="2:19" x14ac:dyDescent="0.25">
      <c r="B35" s="117">
        <v>25</v>
      </c>
      <c r="C35" s="74" t="s">
        <v>309</v>
      </c>
      <c r="D35" s="73" t="s">
        <v>202</v>
      </c>
      <c r="E35" s="74" t="s">
        <v>5</v>
      </c>
      <c r="F35" s="73" t="s">
        <v>334</v>
      </c>
      <c r="G35" s="69">
        <v>54</v>
      </c>
      <c r="H35" s="69">
        <v>0</v>
      </c>
      <c r="I35" s="69">
        <v>0</v>
      </c>
      <c r="J35" s="71">
        <v>7.1226851851851861E-2</v>
      </c>
      <c r="K35" s="70" t="s">
        <v>245</v>
      </c>
      <c r="L35" s="69" t="s">
        <v>368</v>
      </c>
      <c r="M35" s="71">
        <v>4.4374999999999998E-2</v>
      </c>
      <c r="N35" s="69" t="s">
        <v>31</v>
      </c>
      <c r="O35" s="70" t="s">
        <v>370</v>
      </c>
      <c r="P35" s="70" t="s">
        <v>371</v>
      </c>
    </row>
    <row r="36" spans="2:19" x14ac:dyDescent="0.25">
      <c r="B36" s="117">
        <v>26</v>
      </c>
      <c r="C36" s="74" t="s">
        <v>306</v>
      </c>
      <c r="D36" s="73" t="s">
        <v>7</v>
      </c>
      <c r="E36" s="74" t="s">
        <v>281</v>
      </c>
      <c r="F36" s="73" t="s">
        <v>330</v>
      </c>
      <c r="G36" s="69">
        <v>61</v>
      </c>
      <c r="H36" s="69">
        <v>14.08</v>
      </c>
      <c r="I36" s="69">
        <v>33.79</v>
      </c>
      <c r="J36" s="71">
        <v>0.11596064814814815</v>
      </c>
      <c r="K36" s="70" t="s">
        <v>245</v>
      </c>
      <c r="L36" s="69" t="s">
        <v>368</v>
      </c>
      <c r="M36" s="71">
        <v>5.2557870370370373E-2</v>
      </c>
      <c r="N36" s="69" t="s">
        <v>18</v>
      </c>
      <c r="O36" s="70" t="s">
        <v>372</v>
      </c>
      <c r="P36" s="70" t="s">
        <v>373</v>
      </c>
    </row>
    <row r="37" spans="2:19" x14ac:dyDescent="0.25">
      <c r="B37" s="117">
        <v>27</v>
      </c>
      <c r="C37" s="74" t="s">
        <v>312</v>
      </c>
      <c r="D37" s="73" t="s">
        <v>202</v>
      </c>
      <c r="E37" s="74" t="s">
        <v>305</v>
      </c>
      <c r="F37" s="73" t="s">
        <v>347</v>
      </c>
      <c r="G37" s="69">
        <v>61</v>
      </c>
      <c r="H37" s="69">
        <v>2.29</v>
      </c>
      <c r="I37" s="69">
        <v>0</v>
      </c>
      <c r="J37" s="71">
        <v>0.16890046296296299</v>
      </c>
      <c r="K37" s="70" t="s">
        <v>245</v>
      </c>
      <c r="L37" s="69" t="s">
        <v>368</v>
      </c>
      <c r="M37" s="71">
        <v>5.3287037037037042E-2</v>
      </c>
      <c r="N37" s="69" t="s">
        <v>26</v>
      </c>
      <c r="O37" s="70" t="s">
        <v>374</v>
      </c>
      <c r="P37" s="70" t="s">
        <v>375</v>
      </c>
      <c r="S37" s="70" t="s">
        <v>521</v>
      </c>
    </row>
    <row r="38" spans="2:19" x14ac:dyDescent="0.25">
      <c r="B38" s="117">
        <v>28</v>
      </c>
      <c r="C38" s="74" t="s">
        <v>310</v>
      </c>
      <c r="D38" s="73" t="s">
        <v>202</v>
      </c>
      <c r="E38" s="74" t="s">
        <v>316</v>
      </c>
      <c r="F38" s="73" t="s">
        <v>326</v>
      </c>
      <c r="G38" s="69">
        <v>37</v>
      </c>
      <c r="H38" s="69">
        <v>-0.06</v>
      </c>
      <c r="I38" s="69">
        <v>-0.47</v>
      </c>
      <c r="J38" s="71">
        <v>0.22261574074074075</v>
      </c>
      <c r="K38" s="70" t="s">
        <v>245</v>
      </c>
      <c r="L38" s="69" t="s">
        <v>368</v>
      </c>
      <c r="M38" s="71">
        <v>3.5763888888888887E-2</v>
      </c>
      <c r="N38" s="69" t="s">
        <v>26</v>
      </c>
      <c r="O38" s="70" t="s">
        <v>376</v>
      </c>
      <c r="P38" s="70" t="s">
        <v>375</v>
      </c>
    </row>
    <row r="39" spans="2:19" x14ac:dyDescent="0.25">
      <c r="B39" s="117">
        <v>29</v>
      </c>
      <c r="C39" s="74" t="s">
        <v>5</v>
      </c>
      <c r="D39" s="73" t="s">
        <v>8</v>
      </c>
      <c r="E39" s="74" t="s">
        <v>316</v>
      </c>
      <c r="F39" s="73" t="s">
        <v>330</v>
      </c>
      <c r="G39" s="69">
        <v>67</v>
      </c>
      <c r="H39" s="69">
        <v>-8.52</v>
      </c>
      <c r="I39" s="69">
        <v>-36</v>
      </c>
      <c r="J39" s="71">
        <v>0.25873842592592594</v>
      </c>
      <c r="K39" s="70" t="s">
        <v>245</v>
      </c>
      <c r="L39" s="69" t="s">
        <v>368</v>
      </c>
      <c r="M39" s="71">
        <v>5.0729166666666665E-2</v>
      </c>
      <c r="N39" s="69" t="s">
        <v>33</v>
      </c>
      <c r="O39" s="70" t="s">
        <v>377</v>
      </c>
      <c r="P39" s="70" t="s">
        <v>378</v>
      </c>
    </row>
    <row r="40" spans="2:19" x14ac:dyDescent="0.25">
      <c r="B40" s="117">
        <v>30</v>
      </c>
      <c r="C40" s="74" t="s">
        <v>310</v>
      </c>
      <c r="D40" s="73" t="s">
        <v>202</v>
      </c>
      <c r="E40" s="74" t="s">
        <v>305</v>
      </c>
      <c r="F40" s="73" t="s">
        <v>326</v>
      </c>
      <c r="G40" s="69">
        <v>28</v>
      </c>
      <c r="H40" s="69">
        <v>0</v>
      </c>
      <c r="I40" s="69">
        <v>0</v>
      </c>
      <c r="J40" s="71">
        <v>0.30984953703703705</v>
      </c>
      <c r="K40" s="70" t="s">
        <v>245</v>
      </c>
      <c r="L40" s="69" t="s">
        <v>368</v>
      </c>
      <c r="M40" s="71">
        <v>3.1979166666666663E-2</v>
      </c>
      <c r="N40" s="69" t="s">
        <v>15</v>
      </c>
      <c r="O40" s="70" t="s">
        <v>379</v>
      </c>
      <c r="P40" s="70" t="s">
        <v>329</v>
      </c>
    </row>
    <row r="41" spans="2:19" x14ac:dyDescent="0.25">
      <c r="B41" s="117">
        <v>31</v>
      </c>
      <c r="C41" s="74" t="s">
        <v>312</v>
      </c>
      <c r="D41" s="73" t="s">
        <v>202</v>
      </c>
      <c r="E41" s="74" t="s">
        <v>281</v>
      </c>
      <c r="F41" s="73" t="s">
        <v>347</v>
      </c>
      <c r="G41" s="69">
        <v>68</v>
      </c>
      <c r="H41" s="69">
        <v>0.91</v>
      </c>
      <c r="I41" s="69">
        <v>0</v>
      </c>
      <c r="J41" s="71">
        <v>0.34218750000000003</v>
      </c>
      <c r="K41" s="70" t="s">
        <v>245</v>
      </c>
      <c r="L41" s="69" t="s">
        <v>368</v>
      </c>
      <c r="M41" s="71">
        <v>4.7928240740740737E-2</v>
      </c>
      <c r="N41" s="69" t="s">
        <v>15</v>
      </c>
      <c r="O41" s="70" t="s">
        <v>380</v>
      </c>
      <c r="P41" s="70" t="s">
        <v>329</v>
      </c>
      <c r="S41" s="70" t="s">
        <v>522</v>
      </c>
    </row>
    <row r="42" spans="2:19" x14ac:dyDescent="0.25">
      <c r="B42" s="117">
        <v>32</v>
      </c>
      <c r="C42" s="74" t="s">
        <v>306</v>
      </c>
      <c r="D42" s="73" t="s">
        <v>8</v>
      </c>
      <c r="E42" s="74" t="s">
        <v>309</v>
      </c>
      <c r="F42" s="73" t="s">
        <v>330</v>
      </c>
      <c r="G42" s="69">
        <v>69</v>
      </c>
      <c r="H42" s="69">
        <v>-13.65</v>
      </c>
      <c r="I42" s="119" t="s">
        <v>506</v>
      </c>
      <c r="J42" s="71">
        <v>0.39054398148148151</v>
      </c>
      <c r="K42" s="70" t="s">
        <v>245</v>
      </c>
      <c r="L42" s="69" t="s">
        <v>368</v>
      </c>
      <c r="M42" s="71">
        <v>5.6539351851851855E-2</v>
      </c>
      <c r="N42" s="69" t="s">
        <v>33</v>
      </c>
      <c r="O42" s="70" t="s">
        <v>381</v>
      </c>
      <c r="P42" s="70" t="s">
        <v>378</v>
      </c>
      <c r="S42" s="70" t="s">
        <v>523</v>
      </c>
    </row>
    <row r="43" spans="2:19" x14ac:dyDescent="0.25">
      <c r="B43" s="117">
        <v>33</v>
      </c>
      <c r="C43" s="74" t="s">
        <v>306</v>
      </c>
      <c r="D43" s="73" t="s">
        <v>7</v>
      </c>
      <c r="E43" s="74" t="s">
        <v>5</v>
      </c>
      <c r="F43" s="73" t="s">
        <v>330</v>
      </c>
      <c r="G43" s="69">
        <v>55</v>
      </c>
      <c r="H43" s="69">
        <v>10.59</v>
      </c>
      <c r="I43" s="69">
        <v>9.3800000000000008</v>
      </c>
      <c r="J43" s="71">
        <v>0.44744212962962965</v>
      </c>
      <c r="K43" s="70" t="s">
        <v>245</v>
      </c>
      <c r="L43" s="69" t="s">
        <v>368</v>
      </c>
      <c r="M43" s="71">
        <v>4.7754629629629626E-2</v>
      </c>
      <c r="N43" s="69" t="s">
        <v>32</v>
      </c>
      <c r="O43" s="70" t="s">
        <v>382</v>
      </c>
      <c r="P43" s="70" t="s">
        <v>342</v>
      </c>
    </row>
    <row r="44" spans="2:19" x14ac:dyDescent="0.25">
      <c r="B44" s="117">
        <v>34</v>
      </c>
      <c r="C44" s="74" t="s">
        <v>309</v>
      </c>
      <c r="D44" s="73" t="s">
        <v>202</v>
      </c>
      <c r="E44" s="74" t="s">
        <v>312</v>
      </c>
      <c r="F44" s="73" t="s">
        <v>326</v>
      </c>
      <c r="G44" s="69">
        <v>32</v>
      </c>
      <c r="H44" s="69">
        <v>0</v>
      </c>
      <c r="I44" s="69">
        <v>0</v>
      </c>
      <c r="J44" s="71">
        <v>0.49555555555555553</v>
      </c>
      <c r="K44" s="70" t="s">
        <v>245</v>
      </c>
      <c r="L44" s="69" t="s">
        <v>368</v>
      </c>
      <c r="M44" s="71">
        <v>3.6793981481481483E-2</v>
      </c>
      <c r="N44" s="69" t="s">
        <v>27</v>
      </c>
      <c r="O44" s="70" t="s">
        <v>383</v>
      </c>
      <c r="P44" s="70" t="s">
        <v>340</v>
      </c>
    </row>
    <row r="45" spans="2:19" x14ac:dyDescent="0.25">
      <c r="B45" s="117">
        <v>35</v>
      </c>
      <c r="C45" s="74" t="s">
        <v>281</v>
      </c>
      <c r="D45" s="73" t="s">
        <v>202</v>
      </c>
      <c r="E45" s="74" t="s">
        <v>310</v>
      </c>
      <c r="F45" s="73" t="s">
        <v>334</v>
      </c>
      <c r="G45" s="69">
        <v>53</v>
      </c>
      <c r="H45" s="69">
        <v>0</v>
      </c>
      <c r="I45" s="69">
        <v>0</v>
      </c>
      <c r="J45" s="71">
        <v>0.53276620370370364</v>
      </c>
      <c r="K45" s="70" t="s">
        <v>245</v>
      </c>
      <c r="L45" s="69" t="s">
        <v>368</v>
      </c>
      <c r="M45" s="71">
        <v>3.770833333333333E-2</v>
      </c>
      <c r="N45" s="69" t="s">
        <v>27</v>
      </c>
      <c r="O45" s="70" t="s">
        <v>384</v>
      </c>
      <c r="P45" s="70" t="s">
        <v>385</v>
      </c>
    </row>
    <row r="46" spans="2:19" x14ac:dyDescent="0.25">
      <c r="B46" s="117">
        <v>36</v>
      </c>
      <c r="C46" s="74" t="s">
        <v>305</v>
      </c>
      <c r="D46" s="73" t="s">
        <v>202</v>
      </c>
      <c r="E46" s="74" t="s">
        <v>316</v>
      </c>
      <c r="F46" s="73" t="s">
        <v>326</v>
      </c>
      <c r="G46" s="69">
        <v>31</v>
      </c>
      <c r="H46" s="69">
        <v>0</v>
      </c>
      <c r="I46" s="69">
        <v>-0.47</v>
      </c>
      <c r="J46" s="71">
        <v>0.57087962962962957</v>
      </c>
      <c r="K46" s="70" t="s">
        <v>245</v>
      </c>
      <c r="L46" s="69" t="s">
        <v>368</v>
      </c>
      <c r="M46" s="71">
        <v>3.6527777777777777E-2</v>
      </c>
      <c r="N46" s="69" t="s">
        <v>32</v>
      </c>
      <c r="O46" s="70" t="s">
        <v>386</v>
      </c>
      <c r="P46" s="70" t="s">
        <v>342</v>
      </c>
    </row>
    <row r="47" spans="2:19" x14ac:dyDescent="0.25">
      <c r="B47" s="117">
        <v>37</v>
      </c>
      <c r="C47" s="74" t="s">
        <v>5</v>
      </c>
      <c r="D47" s="73" t="s">
        <v>202</v>
      </c>
      <c r="E47" s="74" t="s">
        <v>305</v>
      </c>
      <c r="F47" s="73" t="s">
        <v>326</v>
      </c>
      <c r="G47" s="69">
        <v>14</v>
      </c>
      <c r="H47" s="69">
        <v>0</v>
      </c>
      <c r="I47" s="69">
        <v>0</v>
      </c>
      <c r="J47" s="71">
        <v>0.60777777777777775</v>
      </c>
      <c r="K47" s="70" t="s">
        <v>245</v>
      </c>
      <c r="L47" s="69" t="s">
        <v>368</v>
      </c>
      <c r="M47" s="71">
        <v>1.5902777777777776E-2</v>
      </c>
      <c r="N47" s="69" t="s">
        <v>16</v>
      </c>
      <c r="O47" s="70" t="s">
        <v>387</v>
      </c>
      <c r="P47" s="70" t="s">
        <v>250</v>
      </c>
    </row>
    <row r="48" spans="2:19" x14ac:dyDescent="0.25">
      <c r="B48" s="117">
        <v>38</v>
      </c>
      <c r="C48" s="74" t="s">
        <v>316</v>
      </c>
      <c r="D48" s="73" t="s">
        <v>202</v>
      </c>
      <c r="E48" s="74" t="s">
        <v>281</v>
      </c>
      <c r="F48" s="73" t="s">
        <v>334</v>
      </c>
      <c r="G48" s="69">
        <v>54</v>
      </c>
      <c r="H48" s="69">
        <v>0</v>
      </c>
      <c r="I48" s="69">
        <v>0</v>
      </c>
      <c r="J48" s="71">
        <v>0.62403935185185189</v>
      </c>
      <c r="K48" s="70" t="s">
        <v>245</v>
      </c>
      <c r="L48" s="69" t="s">
        <v>368</v>
      </c>
      <c r="M48" s="71">
        <v>4.3935185185185188E-2</v>
      </c>
      <c r="N48" s="69" t="s">
        <v>16</v>
      </c>
      <c r="O48" s="70" t="s">
        <v>388</v>
      </c>
      <c r="P48" s="70" t="s">
        <v>250</v>
      </c>
    </row>
    <row r="49" spans="2:19" x14ac:dyDescent="0.25">
      <c r="B49" s="117">
        <v>39</v>
      </c>
      <c r="C49" s="74" t="s">
        <v>310</v>
      </c>
      <c r="D49" s="73" t="s">
        <v>7</v>
      </c>
      <c r="E49" s="74" t="s">
        <v>309</v>
      </c>
      <c r="F49" s="73" t="s">
        <v>389</v>
      </c>
      <c r="G49" s="69">
        <v>50</v>
      </c>
      <c r="H49" s="69">
        <v>0.23</v>
      </c>
      <c r="I49" s="69">
        <v>0.21</v>
      </c>
      <c r="J49" s="71">
        <v>0.66835648148148152</v>
      </c>
      <c r="K49" s="70" t="s">
        <v>245</v>
      </c>
      <c r="L49" s="69" t="s">
        <v>368</v>
      </c>
      <c r="M49" s="71">
        <v>4.5648148148148153E-2</v>
      </c>
      <c r="N49" s="69" t="s">
        <v>16</v>
      </c>
      <c r="O49" s="70" t="s">
        <v>390</v>
      </c>
      <c r="P49" s="70" t="s">
        <v>250</v>
      </c>
    </row>
    <row r="50" spans="2:19" x14ac:dyDescent="0.25">
      <c r="B50" s="117">
        <v>40</v>
      </c>
      <c r="C50" s="74" t="s">
        <v>312</v>
      </c>
      <c r="D50" s="73" t="s">
        <v>8</v>
      </c>
      <c r="E50" s="74" t="s">
        <v>306</v>
      </c>
      <c r="F50" s="73" t="s">
        <v>330</v>
      </c>
      <c r="G50" s="69">
        <v>45</v>
      </c>
      <c r="H50" s="69">
        <v>-12.38</v>
      </c>
      <c r="I50" s="119" t="s">
        <v>507</v>
      </c>
      <c r="J50" s="71">
        <v>0.71436342592592583</v>
      </c>
      <c r="K50" s="70" t="s">
        <v>245</v>
      </c>
      <c r="L50" s="69" t="s">
        <v>368</v>
      </c>
      <c r="M50" s="71">
        <v>4.5995370370370374E-2</v>
      </c>
      <c r="N50" s="69" t="s">
        <v>16</v>
      </c>
      <c r="O50" s="70" t="s">
        <v>391</v>
      </c>
      <c r="P50" s="70" t="s">
        <v>250</v>
      </c>
    </row>
    <row r="51" spans="2:19" x14ac:dyDescent="0.25">
      <c r="B51" s="117">
        <v>41</v>
      </c>
      <c r="C51" s="74" t="s">
        <v>312</v>
      </c>
      <c r="D51" s="73" t="s">
        <v>7</v>
      </c>
      <c r="E51" s="74" t="s">
        <v>5</v>
      </c>
      <c r="F51" s="73" t="s">
        <v>347</v>
      </c>
      <c r="G51" s="69">
        <v>77</v>
      </c>
      <c r="H51" s="69">
        <v>5.18</v>
      </c>
      <c r="I51" s="69">
        <v>102.12</v>
      </c>
      <c r="J51" s="71">
        <v>0.76078703703703709</v>
      </c>
      <c r="K51" s="70" t="s">
        <v>245</v>
      </c>
      <c r="L51" s="69" t="s">
        <v>368</v>
      </c>
      <c r="M51" s="71">
        <v>5.0300925925925923E-2</v>
      </c>
      <c r="N51" s="69" t="s">
        <v>15</v>
      </c>
      <c r="O51" s="70" t="s">
        <v>392</v>
      </c>
      <c r="P51" s="70" t="s">
        <v>329</v>
      </c>
      <c r="S51" s="70" t="s">
        <v>515</v>
      </c>
    </row>
    <row r="52" spans="2:19" x14ac:dyDescent="0.25">
      <c r="B52" s="117">
        <v>42</v>
      </c>
      <c r="C52" s="74" t="s">
        <v>306</v>
      </c>
      <c r="D52" s="73" t="s">
        <v>7</v>
      </c>
      <c r="E52" s="74" t="s">
        <v>310</v>
      </c>
      <c r="F52" s="73" t="s">
        <v>330</v>
      </c>
      <c r="G52" s="69">
        <v>58</v>
      </c>
      <c r="H52" s="69">
        <v>9.58</v>
      </c>
      <c r="I52" s="69">
        <v>12.44</v>
      </c>
      <c r="J52" s="71">
        <v>0.81150462962962966</v>
      </c>
      <c r="K52" s="70" t="s">
        <v>245</v>
      </c>
      <c r="L52" s="69" t="s">
        <v>368</v>
      </c>
      <c r="M52" s="71">
        <v>5.2210648148148152E-2</v>
      </c>
      <c r="N52" s="69" t="s">
        <v>15</v>
      </c>
      <c r="O52" s="70" t="s">
        <v>393</v>
      </c>
      <c r="P52" s="70" t="s">
        <v>329</v>
      </c>
    </row>
    <row r="53" spans="2:19" x14ac:dyDescent="0.25">
      <c r="B53" s="117">
        <v>43</v>
      </c>
      <c r="C53" s="74" t="s">
        <v>309</v>
      </c>
      <c r="D53" s="73" t="s">
        <v>7</v>
      </c>
      <c r="E53" s="74" t="s">
        <v>316</v>
      </c>
      <c r="F53" s="73" t="s">
        <v>330</v>
      </c>
      <c r="G53" s="69">
        <v>57</v>
      </c>
      <c r="H53" s="69">
        <v>294.83999999999997</v>
      </c>
      <c r="I53" s="69">
        <v>36</v>
      </c>
      <c r="J53" s="71">
        <v>0.86406250000000007</v>
      </c>
      <c r="K53" s="70" t="s">
        <v>245</v>
      </c>
      <c r="L53" s="69" t="s">
        <v>368</v>
      </c>
      <c r="M53" s="71">
        <v>5.1249999999999997E-2</v>
      </c>
      <c r="N53" s="69" t="s">
        <v>15</v>
      </c>
      <c r="O53" s="70" t="s">
        <v>394</v>
      </c>
      <c r="P53" s="70" t="s">
        <v>329</v>
      </c>
    </row>
    <row r="54" spans="2:19" x14ac:dyDescent="0.25">
      <c r="B54" s="117">
        <v>44</v>
      </c>
      <c r="C54" s="74" t="s">
        <v>281</v>
      </c>
      <c r="D54" s="73" t="s">
        <v>202</v>
      </c>
      <c r="E54" s="74" t="s">
        <v>305</v>
      </c>
      <c r="F54" s="73" t="s">
        <v>334</v>
      </c>
      <c r="G54" s="69">
        <v>88</v>
      </c>
      <c r="H54" s="69">
        <v>0</v>
      </c>
      <c r="I54" s="69">
        <v>0</v>
      </c>
      <c r="J54" s="71">
        <v>0.91568287037037033</v>
      </c>
      <c r="K54" s="70" t="s">
        <v>245</v>
      </c>
      <c r="L54" s="69" t="s">
        <v>368</v>
      </c>
      <c r="M54" s="71">
        <v>5.8356481481481481E-2</v>
      </c>
      <c r="N54" s="69" t="s">
        <v>15</v>
      </c>
      <c r="O54" s="70" t="s">
        <v>395</v>
      </c>
      <c r="P54" s="70" t="s">
        <v>329</v>
      </c>
    </row>
    <row r="55" spans="2:19" x14ac:dyDescent="0.25">
      <c r="B55" s="117">
        <v>45</v>
      </c>
      <c r="C55" s="74" t="s">
        <v>5</v>
      </c>
      <c r="D55" s="73" t="s">
        <v>202</v>
      </c>
      <c r="E55" s="74" t="s">
        <v>281</v>
      </c>
      <c r="F55" s="73" t="s">
        <v>347</v>
      </c>
      <c r="G55" s="69">
        <v>47</v>
      </c>
      <c r="H55" s="69">
        <v>0.13</v>
      </c>
      <c r="I55" s="69">
        <v>0</v>
      </c>
      <c r="J55" s="71">
        <v>0.9744328703703703</v>
      </c>
      <c r="K55" s="70" t="s">
        <v>245</v>
      </c>
      <c r="L55" s="69" t="s">
        <v>368</v>
      </c>
      <c r="M55" s="71">
        <v>3.8900462962962963E-2</v>
      </c>
      <c r="N55" s="69" t="s">
        <v>396</v>
      </c>
      <c r="O55" s="70" t="s">
        <v>397</v>
      </c>
      <c r="P55" s="70" t="s">
        <v>398</v>
      </c>
      <c r="S55" s="70" t="s">
        <v>524</v>
      </c>
    </row>
    <row r="56" spans="2:19" x14ac:dyDescent="0.25">
      <c r="B56" s="117">
        <v>46</v>
      </c>
      <c r="C56" s="74" t="s">
        <v>305</v>
      </c>
      <c r="D56" s="73" t="s">
        <v>202</v>
      </c>
      <c r="E56" s="74" t="s">
        <v>309</v>
      </c>
      <c r="F56" s="73" t="s">
        <v>326</v>
      </c>
      <c r="G56" s="69">
        <v>27</v>
      </c>
      <c r="H56" s="69">
        <v>0</v>
      </c>
      <c r="I56" s="69">
        <v>0</v>
      </c>
      <c r="J56" s="71">
        <v>1.3715277777777778E-2</v>
      </c>
      <c r="K56" s="70" t="s">
        <v>245</v>
      </c>
      <c r="L56" s="69" t="s">
        <v>399</v>
      </c>
      <c r="M56" s="71">
        <v>3.3032407407407406E-2</v>
      </c>
      <c r="N56" s="69" t="s">
        <v>39</v>
      </c>
      <c r="O56" s="70" t="s">
        <v>400</v>
      </c>
      <c r="P56" s="70" t="s">
        <v>401</v>
      </c>
    </row>
    <row r="57" spans="2:19" x14ac:dyDescent="0.25">
      <c r="B57" s="117">
        <v>47</v>
      </c>
      <c r="C57" s="74" t="s">
        <v>316</v>
      </c>
      <c r="D57" s="73" t="s">
        <v>8</v>
      </c>
      <c r="E57" s="74" t="s">
        <v>306</v>
      </c>
      <c r="F57" s="73" t="s">
        <v>343</v>
      </c>
      <c r="G57" s="69">
        <v>2</v>
      </c>
      <c r="H57" s="69">
        <v>0.26</v>
      </c>
      <c r="I57" s="69">
        <v>-999.99</v>
      </c>
      <c r="J57" s="71">
        <v>4.7106481481481478E-2</v>
      </c>
      <c r="K57" s="70" t="s">
        <v>245</v>
      </c>
      <c r="L57" s="69" t="s">
        <v>399</v>
      </c>
      <c r="M57" s="71">
        <v>8.1018518518518516E-5</v>
      </c>
      <c r="N57" s="69" t="s">
        <v>20</v>
      </c>
      <c r="O57" s="70" t="s">
        <v>402</v>
      </c>
      <c r="P57" s="70" t="s">
        <v>403</v>
      </c>
    </row>
    <row r="58" spans="2:19" x14ac:dyDescent="0.25">
      <c r="B58" s="117">
        <v>48</v>
      </c>
      <c r="C58" s="74" t="s">
        <v>310</v>
      </c>
      <c r="D58" s="73" t="s">
        <v>202</v>
      </c>
      <c r="E58" s="74" t="s">
        <v>312</v>
      </c>
      <c r="F58" s="73" t="s">
        <v>334</v>
      </c>
      <c r="G58" s="69">
        <v>87</v>
      </c>
      <c r="H58" s="69">
        <v>0</v>
      </c>
      <c r="I58" s="69">
        <v>-0.03</v>
      </c>
      <c r="J58" s="71">
        <v>4.7534722222222221E-2</v>
      </c>
      <c r="K58" s="70" t="s">
        <v>245</v>
      </c>
      <c r="L58" s="69" t="s">
        <v>399</v>
      </c>
      <c r="M58" s="71">
        <v>5.3796296296296293E-2</v>
      </c>
      <c r="N58" s="69" t="s">
        <v>40</v>
      </c>
      <c r="O58" s="70" t="s">
        <v>404</v>
      </c>
      <c r="P58" s="70" t="s">
        <v>358</v>
      </c>
    </row>
    <row r="59" spans="2:19" x14ac:dyDescent="0.25">
      <c r="B59" s="117">
        <v>49</v>
      </c>
      <c r="C59" s="74" t="s">
        <v>310</v>
      </c>
      <c r="D59" s="73" t="s">
        <v>202</v>
      </c>
      <c r="E59" s="74" t="s">
        <v>5</v>
      </c>
      <c r="F59" s="73" t="s">
        <v>334</v>
      </c>
      <c r="G59" s="69">
        <v>166</v>
      </c>
      <c r="H59" s="69">
        <v>0.03</v>
      </c>
      <c r="I59" s="69">
        <v>0</v>
      </c>
      <c r="J59" s="71">
        <v>0.10177083333333332</v>
      </c>
      <c r="K59" s="70" t="s">
        <v>245</v>
      </c>
      <c r="L59" s="69" t="s">
        <v>399</v>
      </c>
      <c r="M59" s="71">
        <v>7.4895833333333328E-2</v>
      </c>
      <c r="N59" s="69" t="s">
        <v>44</v>
      </c>
      <c r="O59" s="70" t="s">
        <v>405</v>
      </c>
      <c r="P59" s="70" t="s">
        <v>406</v>
      </c>
    </row>
    <row r="60" spans="2:19" x14ac:dyDescent="0.25">
      <c r="B60" s="117">
        <v>50</v>
      </c>
      <c r="C60" s="74" t="s">
        <v>312</v>
      </c>
      <c r="D60" s="73" t="s">
        <v>202</v>
      </c>
      <c r="E60" s="74" t="s">
        <v>316</v>
      </c>
      <c r="F60" s="73" t="s">
        <v>334</v>
      </c>
      <c r="G60" s="69">
        <v>66</v>
      </c>
      <c r="H60" s="69">
        <v>0</v>
      </c>
      <c r="I60" s="69">
        <v>0</v>
      </c>
      <c r="J60" s="71">
        <v>0.17701388888888889</v>
      </c>
      <c r="K60" s="70" t="s">
        <v>245</v>
      </c>
      <c r="L60" s="69" t="s">
        <v>399</v>
      </c>
      <c r="M60" s="71">
        <v>5.0289351851851849E-2</v>
      </c>
      <c r="N60" s="69" t="s">
        <v>198</v>
      </c>
      <c r="O60" s="70" t="s">
        <v>407</v>
      </c>
      <c r="P60" s="70" t="s">
        <v>363</v>
      </c>
    </row>
    <row r="61" spans="2:19" x14ac:dyDescent="0.25">
      <c r="B61" s="117">
        <v>51</v>
      </c>
      <c r="C61" s="74" t="s">
        <v>306</v>
      </c>
      <c r="D61" s="73" t="s">
        <v>202</v>
      </c>
      <c r="E61" s="74" t="s">
        <v>305</v>
      </c>
      <c r="F61" s="73" t="s">
        <v>347</v>
      </c>
      <c r="G61" s="69">
        <v>69</v>
      </c>
      <c r="H61" s="69">
        <v>3.19</v>
      </c>
      <c r="I61" s="69">
        <v>0</v>
      </c>
      <c r="J61" s="71">
        <v>0.22773148148148148</v>
      </c>
      <c r="K61" s="70" t="s">
        <v>245</v>
      </c>
      <c r="L61" s="69" t="s">
        <v>399</v>
      </c>
      <c r="M61" s="71">
        <v>5.5243055555555559E-2</v>
      </c>
      <c r="N61" s="69" t="s">
        <v>198</v>
      </c>
      <c r="O61" s="70" t="s">
        <v>408</v>
      </c>
      <c r="P61" s="70" t="s">
        <v>363</v>
      </c>
      <c r="S61" s="70" t="s">
        <v>525</v>
      </c>
    </row>
    <row r="62" spans="2:19" x14ac:dyDescent="0.25">
      <c r="B62" s="117">
        <v>52</v>
      </c>
      <c r="C62" s="74" t="s">
        <v>309</v>
      </c>
      <c r="D62" s="73" t="s">
        <v>7</v>
      </c>
      <c r="E62" s="74" t="s">
        <v>281</v>
      </c>
      <c r="F62" s="73" t="s">
        <v>330</v>
      </c>
      <c r="G62" s="69">
        <v>43</v>
      </c>
      <c r="H62" s="69">
        <v>21.67</v>
      </c>
      <c r="I62" s="69">
        <v>13.86</v>
      </c>
      <c r="J62" s="71">
        <v>0.28332175925925923</v>
      </c>
      <c r="K62" s="70" t="s">
        <v>245</v>
      </c>
      <c r="L62" s="69" t="s">
        <v>399</v>
      </c>
      <c r="M62" s="71">
        <v>4.5474537037037042E-2</v>
      </c>
      <c r="N62" s="69" t="s">
        <v>198</v>
      </c>
      <c r="O62" s="70" t="s">
        <v>409</v>
      </c>
      <c r="P62" s="70" t="s">
        <v>410</v>
      </c>
    </row>
    <row r="63" spans="2:19" x14ac:dyDescent="0.25">
      <c r="B63" s="117">
        <v>53</v>
      </c>
      <c r="C63" s="74" t="s">
        <v>5</v>
      </c>
      <c r="D63" s="73" t="s">
        <v>7</v>
      </c>
      <c r="E63" s="74" t="s">
        <v>309</v>
      </c>
      <c r="F63" s="73" t="s">
        <v>347</v>
      </c>
      <c r="G63" s="69">
        <v>85</v>
      </c>
      <c r="H63" s="69" t="s">
        <v>411</v>
      </c>
      <c r="I63" s="69">
        <v>17.88</v>
      </c>
      <c r="J63" s="71">
        <v>0.3291782407407407</v>
      </c>
      <c r="K63" s="70" t="s">
        <v>245</v>
      </c>
      <c r="L63" s="69" t="s">
        <v>399</v>
      </c>
      <c r="M63" s="71">
        <v>5.6111111111111112E-2</v>
      </c>
      <c r="N63" s="69" t="s">
        <v>25</v>
      </c>
      <c r="O63" s="70" t="s">
        <v>412</v>
      </c>
      <c r="P63" s="70" t="s">
        <v>413</v>
      </c>
      <c r="S63" s="70" t="s">
        <v>516</v>
      </c>
    </row>
    <row r="64" spans="2:19" x14ac:dyDescent="0.25">
      <c r="B64" s="117">
        <v>54</v>
      </c>
      <c r="C64" s="74" t="s">
        <v>281</v>
      </c>
      <c r="D64" s="73" t="s">
        <v>202</v>
      </c>
      <c r="E64" s="74" t="s">
        <v>306</v>
      </c>
      <c r="F64" s="73" t="s">
        <v>334</v>
      </c>
      <c r="G64" s="69">
        <v>51</v>
      </c>
      <c r="H64" s="69">
        <v>0</v>
      </c>
      <c r="I64" s="69">
        <v>0</v>
      </c>
      <c r="J64" s="71">
        <v>0.38563657407407409</v>
      </c>
      <c r="K64" s="70" t="s">
        <v>245</v>
      </c>
      <c r="L64" s="69" t="s">
        <v>399</v>
      </c>
      <c r="M64" s="71">
        <v>4.6180555555555558E-2</v>
      </c>
      <c r="N64" s="69" t="s">
        <v>18</v>
      </c>
      <c r="O64" s="70" t="s">
        <v>414</v>
      </c>
      <c r="P64" s="70" t="s">
        <v>415</v>
      </c>
    </row>
    <row r="65" spans="2:19" x14ac:dyDescent="0.25">
      <c r="B65" s="117">
        <v>55</v>
      </c>
      <c r="C65" s="74" t="s">
        <v>305</v>
      </c>
      <c r="D65" s="73" t="s">
        <v>202</v>
      </c>
      <c r="E65" s="74" t="s">
        <v>312</v>
      </c>
      <c r="F65" s="73" t="s">
        <v>416</v>
      </c>
      <c r="G65" s="69">
        <v>103</v>
      </c>
      <c r="H65" s="69">
        <v>0</v>
      </c>
      <c r="I65" s="69">
        <v>0</v>
      </c>
      <c r="J65" s="71">
        <v>0.43221064814814819</v>
      </c>
      <c r="K65" s="70" t="s">
        <v>245</v>
      </c>
      <c r="L65" s="69" t="s">
        <v>399</v>
      </c>
      <c r="M65" s="71">
        <v>6.4062500000000008E-2</v>
      </c>
      <c r="N65" s="69" t="s">
        <v>18</v>
      </c>
      <c r="O65" s="70" t="s">
        <v>417</v>
      </c>
      <c r="P65" s="70" t="s">
        <v>373</v>
      </c>
      <c r="S65" s="70" t="s">
        <v>526</v>
      </c>
    </row>
    <row r="66" spans="2:19" x14ac:dyDescent="0.25">
      <c r="B66" s="117">
        <v>56</v>
      </c>
      <c r="C66" s="74" t="s">
        <v>316</v>
      </c>
      <c r="D66" s="73" t="s">
        <v>7</v>
      </c>
      <c r="E66" s="74" t="s">
        <v>310</v>
      </c>
      <c r="F66" s="73" t="s">
        <v>330</v>
      </c>
      <c r="G66" s="69">
        <v>43</v>
      </c>
      <c r="H66" s="69">
        <v>10.1</v>
      </c>
      <c r="I66" s="69">
        <v>10.6</v>
      </c>
      <c r="J66" s="71">
        <v>0.4966782407407408</v>
      </c>
      <c r="K66" s="70" t="s">
        <v>245</v>
      </c>
      <c r="L66" s="69" t="s">
        <v>399</v>
      </c>
      <c r="M66" s="71">
        <v>4.3194444444444445E-2</v>
      </c>
      <c r="N66" s="69" t="s">
        <v>26</v>
      </c>
      <c r="O66" s="70" t="s">
        <v>418</v>
      </c>
      <c r="P66" s="70" t="s">
        <v>375</v>
      </c>
    </row>
    <row r="67" spans="2:19" x14ac:dyDescent="0.25">
      <c r="B67" s="117">
        <v>57</v>
      </c>
      <c r="C67" s="74" t="s">
        <v>316</v>
      </c>
      <c r="D67" s="73" t="s">
        <v>202</v>
      </c>
      <c r="E67" s="74" t="s">
        <v>5</v>
      </c>
      <c r="F67" s="73" t="s">
        <v>326</v>
      </c>
      <c r="G67" s="69">
        <v>33</v>
      </c>
      <c r="H67" s="69">
        <v>0.47</v>
      </c>
      <c r="I67" s="69">
        <v>0</v>
      </c>
      <c r="J67" s="71">
        <v>0.54024305555555563</v>
      </c>
      <c r="K67" s="70" t="s">
        <v>245</v>
      </c>
      <c r="L67" s="69" t="s">
        <v>399</v>
      </c>
      <c r="M67" s="71">
        <v>3.1180555555555555E-2</v>
      </c>
      <c r="N67" s="69" t="s">
        <v>419</v>
      </c>
      <c r="O67" s="70" t="s">
        <v>420</v>
      </c>
      <c r="P67" s="70" t="s">
        <v>421</v>
      </c>
    </row>
    <row r="68" spans="2:19" x14ac:dyDescent="0.25">
      <c r="B68" s="117">
        <v>58</v>
      </c>
      <c r="C68" s="74" t="s">
        <v>305</v>
      </c>
      <c r="D68" s="73" t="s">
        <v>7</v>
      </c>
      <c r="E68" s="74" t="s">
        <v>310</v>
      </c>
      <c r="F68" s="73" t="s">
        <v>330</v>
      </c>
      <c r="G68" s="69">
        <v>40</v>
      </c>
      <c r="H68" s="69">
        <v>12.79</v>
      </c>
      <c r="I68" s="69">
        <v>10.77</v>
      </c>
      <c r="J68" s="71">
        <v>0.57179398148148153</v>
      </c>
      <c r="K68" s="70" t="s">
        <v>245</v>
      </c>
      <c r="L68" s="69" t="s">
        <v>399</v>
      </c>
      <c r="M68" s="71">
        <v>4.8518518518518516E-2</v>
      </c>
      <c r="N68" s="69" t="s">
        <v>149</v>
      </c>
      <c r="O68" s="70" t="s">
        <v>422</v>
      </c>
      <c r="P68" s="70" t="s">
        <v>423</v>
      </c>
    </row>
    <row r="69" spans="2:19" x14ac:dyDescent="0.25">
      <c r="B69" s="117">
        <v>59</v>
      </c>
      <c r="C69" s="74" t="s">
        <v>281</v>
      </c>
      <c r="D69" s="73" t="s">
        <v>202</v>
      </c>
      <c r="E69" s="74" t="s">
        <v>312</v>
      </c>
      <c r="F69" s="73" t="s">
        <v>347</v>
      </c>
      <c r="G69" s="69">
        <v>104</v>
      </c>
      <c r="H69" s="69">
        <v>0</v>
      </c>
      <c r="I69" s="69">
        <v>-0.17</v>
      </c>
      <c r="J69" s="71">
        <v>0.62065972222222221</v>
      </c>
      <c r="K69" s="70" t="s">
        <v>245</v>
      </c>
      <c r="L69" s="69" t="s">
        <v>399</v>
      </c>
      <c r="M69" s="71">
        <v>5.9652777777777777E-2</v>
      </c>
      <c r="N69" s="69" t="s">
        <v>148</v>
      </c>
      <c r="O69" s="70" t="s">
        <v>424</v>
      </c>
      <c r="P69" s="70" t="s">
        <v>425</v>
      </c>
      <c r="S69" s="70" t="s">
        <v>527</v>
      </c>
    </row>
    <row r="70" spans="2:19" x14ac:dyDescent="0.25">
      <c r="B70" s="117">
        <v>60</v>
      </c>
      <c r="C70" s="74" t="s">
        <v>309</v>
      </c>
      <c r="D70" s="73" t="s">
        <v>202</v>
      </c>
      <c r="E70" s="74" t="s">
        <v>306</v>
      </c>
      <c r="F70" s="73" t="s">
        <v>347</v>
      </c>
      <c r="G70" s="69">
        <v>65</v>
      </c>
      <c r="H70" s="69">
        <v>8.19</v>
      </c>
      <c r="I70" s="69">
        <v>0.01</v>
      </c>
      <c r="J70" s="71">
        <v>0.68074074074074076</v>
      </c>
      <c r="K70" s="70" t="s">
        <v>245</v>
      </c>
      <c r="L70" s="69" t="s">
        <v>399</v>
      </c>
      <c r="M70" s="71">
        <v>5.3310185185185183E-2</v>
      </c>
      <c r="N70" s="69" t="s">
        <v>148</v>
      </c>
      <c r="O70" s="70" t="s">
        <v>426</v>
      </c>
      <c r="P70" s="70" t="s">
        <v>425</v>
      </c>
      <c r="S70" s="70" t="s">
        <v>528</v>
      </c>
    </row>
    <row r="71" spans="2:19" x14ac:dyDescent="0.25">
      <c r="B71" s="117">
        <v>61</v>
      </c>
      <c r="C71" s="74" t="s">
        <v>5</v>
      </c>
      <c r="D71" s="73" t="s">
        <v>8</v>
      </c>
      <c r="E71" s="74" t="s">
        <v>306</v>
      </c>
      <c r="F71" s="73" t="s">
        <v>330</v>
      </c>
      <c r="G71" s="69">
        <v>59</v>
      </c>
      <c r="H71" s="69">
        <v>-8.33</v>
      </c>
      <c r="I71" s="69">
        <v>-9.0500000000000007</v>
      </c>
      <c r="J71" s="71">
        <v>0.73439814814814808</v>
      </c>
      <c r="K71" s="70" t="s">
        <v>245</v>
      </c>
      <c r="L71" s="69" t="s">
        <v>399</v>
      </c>
      <c r="M71" s="71">
        <v>4.9756944444444444E-2</v>
      </c>
      <c r="N71" s="69" t="s">
        <v>17</v>
      </c>
      <c r="O71" s="70" t="s">
        <v>427</v>
      </c>
      <c r="P71" s="70" t="s">
        <v>428</v>
      </c>
    </row>
    <row r="72" spans="2:19" x14ac:dyDescent="0.25">
      <c r="B72" s="117">
        <v>62</v>
      </c>
      <c r="C72" s="74" t="s">
        <v>312</v>
      </c>
      <c r="D72" s="73" t="s">
        <v>202</v>
      </c>
      <c r="E72" s="74" t="s">
        <v>309</v>
      </c>
      <c r="F72" s="73" t="s">
        <v>416</v>
      </c>
      <c r="G72" s="69">
        <v>98</v>
      </c>
      <c r="H72" s="69">
        <v>0</v>
      </c>
      <c r="I72" s="69">
        <v>0</v>
      </c>
      <c r="J72" s="71">
        <v>0.78450231481481481</v>
      </c>
      <c r="K72" s="70" t="s">
        <v>245</v>
      </c>
      <c r="L72" s="69" t="s">
        <v>399</v>
      </c>
      <c r="M72" s="71">
        <v>6.2743055555555552E-2</v>
      </c>
      <c r="N72" s="69" t="s">
        <v>38</v>
      </c>
      <c r="O72" s="70" t="s">
        <v>429</v>
      </c>
      <c r="P72" s="70" t="s">
        <v>430</v>
      </c>
    </row>
    <row r="73" spans="2:19" x14ac:dyDescent="0.25">
      <c r="B73" s="117">
        <v>63</v>
      </c>
      <c r="C73" s="74" t="s">
        <v>310</v>
      </c>
      <c r="D73" s="73" t="s">
        <v>202</v>
      </c>
      <c r="E73" s="74" t="s">
        <v>281</v>
      </c>
      <c r="F73" s="73" t="s">
        <v>334</v>
      </c>
      <c r="G73" s="69">
        <v>104</v>
      </c>
      <c r="H73" s="69">
        <v>0</v>
      </c>
      <c r="I73" s="69">
        <v>0</v>
      </c>
      <c r="J73" s="71">
        <v>0.84767361111111106</v>
      </c>
      <c r="K73" s="70" t="s">
        <v>245</v>
      </c>
      <c r="L73" s="69" t="s">
        <v>399</v>
      </c>
      <c r="M73" s="71">
        <v>6.1932870370370374E-2</v>
      </c>
      <c r="N73" s="69" t="s">
        <v>38</v>
      </c>
      <c r="O73" s="70" t="s">
        <v>431</v>
      </c>
      <c r="P73" s="70" t="s">
        <v>432</v>
      </c>
    </row>
    <row r="74" spans="2:19" x14ac:dyDescent="0.25">
      <c r="B74" s="117">
        <v>64</v>
      </c>
      <c r="C74" s="74" t="s">
        <v>316</v>
      </c>
      <c r="D74" s="73" t="s">
        <v>202</v>
      </c>
      <c r="E74" s="74" t="s">
        <v>305</v>
      </c>
      <c r="F74" s="73" t="s">
        <v>334</v>
      </c>
      <c r="G74" s="69">
        <v>75</v>
      </c>
      <c r="H74" s="69">
        <v>0</v>
      </c>
      <c r="I74" s="69">
        <v>0</v>
      </c>
      <c r="J74" s="71">
        <v>0.91001157407407407</v>
      </c>
      <c r="K74" s="70" t="s">
        <v>245</v>
      </c>
      <c r="L74" s="69" t="s">
        <v>399</v>
      </c>
      <c r="M74" s="71">
        <v>5.3564814814814815E-2</v>
      </c>
      <c r="N74" s="69" t="s">
        <v>17</v>
      </c>
      <c r="O74" s="70" t="s">
        <v>433</v>
      </c>
      <c r="P74" s="70" t="s">
        <v>251</v>
      </c>
    </row>
    <row r="75" spans="2:19" x14ac:dyDescent="0.25">
      <c r="B75" s="117">
        <v>65</v>
      </c>
      <c r="C75" s="74" t="s">
        <v>305</v>
      </c>
      <c r="D75" s="73" t="s">
        <v>7</v>
      </c>
      <c r="E75" s="74" t="s">
        <v>5</v>
      </c>
      <c r="F75" s="73" t="s">
        <v>330</v>
      </c>
      <c r="G75" s="69">
        <v>78</v>
      </c>
      <c r="H75" s="69">
        <v>318.47000000000003</v>
      </c>
      <c r="I75" s="69">
        <v>82.19</v>
      </c>
      <c r="J75" s="71">
        <v>0.96394675925925932</v>
      </c>
      <c r="K75" s="70" t="s">
        <v>245</v>
      </c>
      <c r="L75" s="69" t="s">
        <v>399</v>
      </c>
      <c r="M75" s="71">
        <v>5.5555555555555552E-2</v>
      </c>
      <c r="N75" s="69" t="s">
        <v>35</v>
      </c>
      <c r="O75" s="70" t="s">
        <v>434</v>
      </c>
      <c r="P75" s="70" t="s">
        <v>435</v>
      </c>
    </row>
    <row r="76" spans="2:19" x14ac:dyDescent="0.25">
      <c r="B76" s="117">
        <v>66</v>
      </c>
      <c r="C76" s="74" t="s">
        <v>281</v>
      </c>
      <c r="D76" s="73" t="s">
        <v>202</v>
      </c>
      <c r="E76" s="74" t="s">
        <v>316</v>
      </c>
      <c r="F76" s="73" t="s">
        <v>326</v>
      </c>
      <c r="G76" s="69">
        <v>65</v>
      </c>
      <c r="H76" s="69">
        <v>0</v>
      </c>
      <c r="I76" s="69">
        <v>-0.47</v>
      </c>
      <c r="J76" s="71">
        <v>1.9861111111111111E-2</v>
      </c>
      <c r="K76" s="70" t="s">
        <v>245</v>
      </c>
      <c r="L76" s="69" t="s">
        <v>436</v>
      </c>
      <c r="M76" s="71">
        <v>4.8611111111111112E-2</v>
      </c>
      <c r="N76" s="69" t="s">
        <v>19</v>
      </c>
      <c r="O76" s="70" t="s">
        <v>437</v>
      </c>
      <c r="P76" s="70" t="s">
        <v>438</v>
      </c>
    </row>
    <row r="77" spans="2:19" x14ac:dyDescent="0.25">
      <c r="B77" s="117">
        <v>67</v>
      </c>
      <c r="C77" s="74" t="s">
        <v>309</v>
      </c>
      <c r="D77" s="73" t="s">
        <v>202</v>
      </c>
      <c r="E77" s="74" t="s">
        <v>310</v>
      </c>
      <c r="F77" s="73" t="s">
        <v>334</v>
      </c>
      <c r="G77" s="69">
        <v>40</v>
      </c>
      <c r="H77" s="69">
        <v>0</v>
      </c>
      <c r="I77" s="69">
        <v>0</v>
      </c>
      <c r="J77" s="71">
        <v>6.8865740740740741E-2</v>
      </c>
      <c r="K77" s="70" t="s">
        <v>245</v>
      </c>
      <c r="L77" s="69" t="s">
        <v>436</v>
      </c>
      <c r="M77" s="71">
        <v>3.7430555555555557E-2</v>
      </c>
      <c r="N77" s="69" t="s">
        <v>19</v>
      </c>
      <c r="O77" s="70" t="s">
        <v>439</v>
      </c>
      <c r="P77" s="70" t="s">
        <v>438</v>
      </c>
    </row>
    <row r="78" spans="2:19" x14ac:dyDescent="0.25">
      <c r="B78" s="117">
        <v>68</v>
      </c>
      <c r="C78" s="74" t="s">
        <v>306</v>
      </c>
      <c r="D78" s="73" t="s">
        <v>202</v>
      </c>
      <c r="E78" s="74" t="s">
        <v>312</v>
      </c>
      <c r="F78" s="73" t="s">
        <v>347</v>
      </c>
      <c r="G78" s="69">
        <v>113</v>
      </c>
      <c r="H78" s="69">
        <v>0.01</v>
      </c>
      <c r="I78" s="69">
        <v>0.02</v>
      </c>
      <c r="J78" s="71">
        <v>0.10665509259259259</v>
      </c>
      <c r="K78" s="70" t="s">
        <v>245</v>
      </c>
      <c r="L78" s="69" t="s">
        <v>436</v>
      </c>
      <c r="M78" s="71">
        <v>6.6724537037037041E-2</v>
      </c>
      <c r="N78" s="69" t="s">
        <v>36</v>
      </c>
      <c r="O78" s="70" t="s">
        <v>440</v>
      </c>
      <c r="P78" s="70" t="s">
        <v>441</v>
      </c>
      <c r="S78" s="70" t="s">
        <v>519</v>
      </c>
    </row>
    <row r="79" spans="2:19" x14ac:dyDescent="0.25">
      <c r="B79" s="117">
        <v>69</v>
      </c>
      <c r="C79" s="74" t="s">
        <v>5</v>
      </c>
      <c r="D79" s="73" t="s">
        <v>202</v>
      </c>
      <c r="E79" s="74" t="s">
        <v>312</v>
      </c>
      <c r="F79" s="73" t="s">
        <v>334</v>
      </c>
      <c r="G79" s="69">
        <v>58</v>
      </c>
      <c r="H79" s="69">
        <v>0</v>
      </c>
      <c r="I79" s="69">
        <v>0</v>
      </c>
      <c r="J79" s="71">
        <v>0.17380787037037038</v>
      </c>
      <c r="K79" s="70" t="s">
        <v>245</v>
      </c>
      <c r="L79" s="69" t="s">
        <v>436</v>
      </c>
      <c r="M79" s="71">
        <v>4.5868055555555558E-2</v>
      </c>
      <c r="N79" s="69" t="s">
        <v>23</v>
      </c>
      <c r="O79" s="70" t="s">
        <v>442</v>
      </c>
      <c r="P79" s="70" t="s">
        <v>329</v>
      </c>
    </row>
    <row r="80" spans="2:19" x14ac:dyDescent="0.25">
      <c r="B80" s="117">
        <v>70</v>
      </c>
      <c r="C80" s="74" t="s">
        <v>310</v>
      </c>
      <c r="D80" s="73" t="s">
        <v>202</v>
      </c>
      <c r="E80" s="74" t="s">
        <v>306</v>
      </c>
      <c r="F80" s="73" t="s">
        <v>347</v>
      </c>
      <c r="G80" s="69">
        <v>58</v>
      </c>
      <c r="H80" s="69">
        <v>0.13</v>
      </c>
      <c r="I80" s="69">
        <v>0</v>
      </c>
      <c r="J80" s="71">
        <v>0.22010416666666666</v>
      </c>
      <c r="K80" s="70" t="s">
        <v>245</v>
      </c>
      <c r="L80" s="69" t="s">
        <v>436</v>
      </c>
      <c r="M80" s="71">
        <v>4.780092592592592E-2</v>
      </c>
      <c r="N80" s="69" t="s">
        <v>23</v>
      </c>
      <c r="O80" s="70" t="s">
        <v>443</v>
      </c>
      <c r="P80" s="70" t="s">
        <v>329</v>
      </c>
      <c r="S80" s="70" t="s">
        <v>529</v>
      </c>
    </row>
    <row r="81" spans="2:19" x14ac:dyDescent="0.25">
      <c r="B81" s="117">
        <v>71</v>
      </c>
      <c r="C81" s="74" t="s">
        <v>316</v>
      </c>
      <c r="D81" s="73" t="s">
        <v>202</v>
      </c>
      <c r="E81" s="74" t="s">
        <v>309</v>
      </c>
      <c r="F81" s="73" t="s">
        <v>326</v>
      </c>
      <c r="G81" s="69">
        <v>39</v>
      </c>
      <c r="H81" s="69">
        <v>0.47</v>
      </c>
      <c r="I81" s="69">
        <v>0</v>
      </c>
      <c r="J81" s="71">
        <v>0.26825231481481482</v>
      </c>
      <c r="K81" s="70" t="s">
        <v>245</v>
      </c>
      <c r="L81" s="69" t="s">
        <v>436</v>
      </c>
      <c r="M81" s="71">
        <v>3.9456018518518522E-2</v>
      </c>
      <c r="N81" s="69" t="s">
        <v>41</v>
      </c>
      <c r="O81" s="70" t="s">
        <v>444</v>
      </c>
      <c r="P81" s="70" t="s">
        <v>445</v>
      </c>
    </row>
    <row r="82" spans="2:19" x14ac:dyDescent="0.25">
      <c r="B82" s="117">
        <v>72</v>
      </c>
      <c r="C82" s="74" t="s">
        <v>305</v>
      </c>
      <c r="D82" s="73" t="s">
        <v>7</v>
      </c>
      <c r="E82" s="74" t="s">
        <v>281</v>
      </c>
      <c r="F82" s="73" t="s">
        <v>330</v>
      </c>
      <c r="G82" s="69">
        <v>43</v>
      </c>
      <c r="H82" s="69">
        <v>16.09</v>
      </c>
      <c r="I82" s="69">
        <v>21.88</v>
      </c>
      <c r="J82" s="71">
        <v>0.30806712962962962</v>
      </c>
      <c r="K82" s="70" t="s">
        <v>245</v>
      </c>
      <c r="L82" s="69" t="s">
        <v>436</v>
      </c>
      <c r="M82" s="71">
        <v>4.8310185185185185E-2</v>
      </c>
      <c r="N82" s="69" t="s">
        <v>446</v>
      </c>
      <c r="O82" s="70" t="s">
        <v>447</v>
      </c>
      <c r="P82" s="70" t="s">
        <v>448</v>
      </c>
    </row>
    <row r="83" spans="2:19" x14ac:dyDescent="0.25">
      <c r="B83" s="117">
        <v>73</v>
      </c>
      <c r="C83" s="74" t="s">
        <v>281</v>
      </c>
      <c r="D83" s="73" t="s">
        <v>202</v>
      </c>
      <c r="E83" s="74" t="s">
        <v>5</v>
      </c>
      <c r="F83" s="73" t="s">
        <v>334</v>
      </c>
      <c r="G83" s="69">
        <v>46</v>
      </c>
      <c r="H83" s="69">
        <v>0</v>
      </c>
      <c r="I83" s="69">
        <v>0</v>
      </c>
      <c r="J83" s="71">
        <v>0.35677083333333331</v>
      </c>
      <c r="K83" s="70" t="s">
        <v>245</v>
      </c>
      <c r="L83" s="69" t="s">
        <v>436</v>
      </c>
      <c r="M83" s="71">
        <v>3.802083333333333E-2</v>
      </c>
      <c r="N83" s="69" t="s">
        <v>37</v>
      </c>
      <c r="O83" s="70" t="s">
        <v>449</v>
      </c>
      <c r="P83" s="70" t="s">
        <v>450</v>
      </c>
    </row>
    <row r="84" spans="2:19" x14ac:dyDescent="0.25">
      <c r="B84" s="117">
        <v>74</v>
      </c>
      <c r="C84" s="74" t="s">
        <v>309</v>
      </c>
      <c r="D84" s="73" t="s">
        <v>8</v>
      </c>
      <c r="E84" s="74" t="s">
        <v>305</v>
      </c>
      <c r="F84" s="73" t="s">
        <v>347</v>
      </c>
      <c r="G84" s="69">
        <v>101</v>
      </c>
      <c r="H84" s="69">
        <v>-6.4</v>
      </c>
      <c r="I84" s="69">
        <v>-42.35</v>
      </c>
      <c r="J84" s="71">
        <v>0.39519675925925929</v>
      </c>
      <c r="K84" s="70" t="s">
        <v>245</v>
      </c>
      <c r="L84" s="69" t="s">
        <v>436</v>
      </c>
      <c r="M84" s="71">
        <v>6.4224537037037038E-2</v>
      </c>
      <c r="N84" s="69" t="s">
        <v>37</v>
      </c>
      <c r="O84" s="70" t="s">
        <v>451</v>
      </c>
      <c r="P84" s="70" t="s">
        <v>450</v>
      </c>
      <c r="S84" s="120" t="s">
        <v>512</v>
      </c>
    </row>
    <row r="85" spans="2:19" x14ac:dyDescent="0.25">
      <c r="B85" s="117">
        <v>75</v>
      </c>
      <c r="C85" s="74" t="s">
        <v>306</v>
      </c>
      <c r="D85" s="73" t="s">
        <v>7</v>
      </c>
      <c r="E85" s="74" t="s">
        <v>316</v>
      </c>
      <c r="F85" s="73" t="s">
        <v>330</v>
      </c>
      <c r="G85" s="69">
        <v>91</v>
      </c>
      <c r="H85" s="69">
        <v>18.21</v>
      </c>
      <c r="I85" s="69">
        <v>32.76</v>
      </c>
      <c r="J85" s="71">
        <v>0.45976851851851852</v>
      </c>
      <c r="K85" s="70" t="s">
        <v>245</v>
      </c>
      <c r="L85" s="69" t="s">
        <v>436</v>
      </c>
      <c r="M85" s="71">
        <v>6.1076388888888888E-2</v>
      </c>
      <c r="N85" s="69" t="s">
        <v>37</v>
      </c>
      <c r="O85" s="70" t="s">
        <v>452</v>
      </c>
      <c r="P85" s="70" t="s">
        <v>450</v>
      </c>
    </row>
    <row r="86" spans="2:19" x14ac:dyDescent="0.25">
      <c r="B86" s="117">
        <v>76</v>
      </c>
      <c r="C86" s="74" t="s">
        <v>312</v>
      </c>
      <c r="D86" s="73" t="s">
        <v>202</v>
      </c>
      <c r="E86" s="74" t="s">
        <v>310</v>
      </c>
      <c r="F86" s="73" t="s">
        <v>347</v>
      </c>
      <c r="G86" s="69">
        <v>56</v>
      </c>
      <c r="H86" s="69">
        <v>0.88</v>
      </c>
      <c r="I86" s="69">
        <v>0.22</v>
      </c>
      <c r="J86" s="71">
        <v>0.52120370370370372</v>
      </c>
      <c r="K86" s="70" t="s">
        <v>245</v>
      </c>
      <c r="L86" s="69" t="s">
        <v>436</v>
      </c>
      <c r="M86" s="71">
        <v>4.3043981481481482E-2</v>
      </c>
      <c r="N86" s="69" t="s">
        <v>37</v>
      </c>
      <c r="O86" s="70" t="s">
        <v>453</v>
      </c>
      <c r="P86" s="70" t="s">
        <v>450</v>
      </c>
      <c r="S86" s="70" t="s">
        <v>530</v>
      </c>
    </row>
    <row r="87" spans="2:19" x14ac:dyDescent="0.25">
      <c r="B87" s="117">
        <v>77</v>
      </c>
      <c r="C87" s="74" t="s">
        <v>5</v>
      </c>
      <c r="D87" s="73" t="s">
        <v>202</v>
      </c>
      <c r="E87" s="74" t="s">
        <v>310</v>
      </c>
      <c r="F87" s="73" t="s">
        <v>347</v>
      </c>
      <c r="G87" s="69">
        <v>63</v>
      </c>
      <c r="H87" s="69">
        <v>0</v>
      </c>
      <c r="I87" s="69">
        <v>0.03</v>
      </c>
      <c r="J87" s="71">
        <v>0.56467592592592586</v>
      </c>
      <c r="K87" s="70" t="s">
        <v>245</v>
      </c>
      <c r="L87" s="69" t="s">
        <v>436</v>
      </c>
      <c r="M87" s="71">
        <v>4.6990740740740743E-2</v>
      </c>
      <c r="N87" s="69" t="s">
        <v>42</v>
      </c>
      <c r="O87" s="70" t="s">
        <v>454</v>
      </c>
      <c r="P87" s="70" t="s">
        <v>455</v>
      </c>
      <c r="S87" s="70" t="s">
        <v>531</v>
      </c>
    </row>
    <row r="88" spans="2:19" x14ac:dyDescent="0.25">
      <c r="B88" s="117">
        <v>78</v>
      </c>
      <c r="C88" s="74" t="s">
        <v>316</v>
      </c>
      <c r="D88" s="73" t="s">
        <v>202</v>
      </c>
      <c r="E88" s="74" t="s">
        <v>312</v>
      </c>
      <c r="F88" s="73" t="s">
        <v>347</v>
      </c>
      <c r="G88" s="69">
        <v>79</v>
      </c>
      <c r="H88" s="69">
        <v>0</v>
      </c>
      <c r="I88" s="69">
        <v>-0.28000000000000003</v>
      </c>
      <c r="J88" s="71">
        <v>0.61201388888888886</v>
      </c>
      <c r="K88" s="70" t="s">
        <v>245</v>
      </c>
      <c r="L88" s="69" t="s">
        <v>436</v>
      </c>
      <c r="M88" s="71">
        <v>5.5717592592592596E-2</v>
      </c>
      <c r="N88" s="69" t="s">
        <v>42</v>
      </c>
      <c r="O88" s="70" t="s">
        <v>456</v>
      </c>
      <c r="P88" s="70" t="s">
        <v>455</v>
      </c>
      <c r="S88" s="70" t="s">
        <v>532</v>
      </c>
    </row>
    <row r="89" spans="2:19" x14ac:dyDescent="0.25">
      <c r="B89" s="117">
        <v>79</v>
      </c>
      <c r="C89" s="74" t="s">
        <v>305</v>
      </c>
      <c r="D89" s="73" t="s">
        <v>7</v>
      </c>
      <c r="E89" s="74" t="s">
        <v>306</v>
      </c>
      <c r="F89" s="73" t="s">
        <v>347</v>
      </c>
      <c r="G89" s="69">
        <v>57</v>
      </c>
      <c r="H89" s="69">
        <v>291.3</v>
      </c>
      <c r="I89" s="69">
        <v>3.71</v>
      </c>
      <c r="J89" s="71">
        <v>0.66814814814814805</v>
      </c>
      <c r="K89" s="70" t="s">
        <v>245</v>
      </c>
      <c r="L89" s="69" t="s">
        <v>436</v>
      </c>
      <c r="M89" s="71">
        <v>5.3229166666666661E-2</v>
      </c>
      <c r="N89" s="69" t="s">
        <v>42</v>
      </c>
      <c r="O89" s="70" t="s">
        <v>457</v>
      </c>
      <c r="P89" s="70" t="s">
        <v>455</v>
      </c>
      <c r="S89" s="70" t="s">
        <v>513</v>
      </c>
    </row>
    <row r="90" spans="2:19" x14ac:dyDescent="0.25">
      <c r="B90" s="117">
        <v>80</v>
      </c>
      <c r="C90" s="74" t="s">
        <v>281</v>
      </c>
      <c r="D90" s="73" t="s">
        <v>8</v>
      </c>
      <c r="E90" s="74" t="s">
        <v>309</v>
      </c>
      <c r="F90" s="73" t="s">
        <v>330</v>
      </c>
      <c r="G90" s="69">
        <v>62</v>
      </c>
      <c r="H90" s="69">
        <v>-7.36</v>
      </c>
      <c r="I90" s="69">
        <v>-32.97</v>
      </c>
      <c r="J90" s="71">
        <v>0.72173611111111102</v>
      </c>
      <c r="K90" s="70" t="s">
        <v>245</v>
      </c>
      <c r="L90" s="69" t="s">
        <v>436</v>
      </c>
      <c r="M90" s="71">
        <v>5.2615740740740741E-2</v>
      </c>
      <c r="N90" s="69" t="s">
        <v>42</v>
      </c>
      <c r="O90" s="70" t="s">
        <v>458</v>
      </c>
      <c r="P90" s="70" t="s">
        <v>455</v>
      </c>
    </row>
    <row r="91" spans="2:19" x14ac:dyDescent="0.25">
      <c r="B91" s="117">
        <v>81</v>
      </c>
      <c r="C91" s="74" t="s">
        <v>309</v>
      </c>
      <c r="D91" s="73" t="s">
        <v>202</v>
      </c>
      <c r="E91" s="74" t="s">
        <v>5</v>
      </c>
      <c r="F91" s="73" t="s">
        <v>347</v>
      </c>
      <c r="G91" s="69">
        <v>57</v>
      </c>
      <c r="H91" s="69">
        <v>2.74</v>
      </c>
      <c r="I91" s="69">
        <v>2.35</v>
      </c>
      <c r="J91" s="71">
        <v>0.77473379629629635</v>
      </c>
      <c r="K91" s="70" t="s">
        <v>245</v>
      </c>
      <c r="L91" s="69" t="s">
        <v>436</v>
      </c>
      <c r="M91" s="71">
        <v>4.6053240740740742E-2</v>
      </c>
      <c r="N91" s="69" t="s">
        <v>21</v>
      </c>
      <c r="O91" s="70" t="s">
        <v>459</v>
      </c>
      <c r="P91" s="70" t="s">
        <v>460</v>
      </c>
      <c r="S91" s="70" t="s">
        <v>533</v>
      </c>
    </row>
    <row r="92" spans="2:19" x14ac:dyDescent="0.25">
      <c r="B92" s="117">
        <v>82</v>
      </c>
      <c r="C92" s="74" t="s">
        <v>306</v>
      </c>
      <c r="D92" s="73" t="s">
        <v>7</v>
      </c>
      <c r="E92" s="74" t="s">
        <v>281</v>
      </c>
      <c r="F92" s="73" t="s">
        <v>330</v>
      </c>
      <c r="G92" s="69">
        <v>60</v>
      </c>
      <c r="H92" s="69">
        <v>9.33</v>
      </c>
      <c r="I92" s="69">
        <v>15.22</v>
      </c>
      <c r="J92" s="71">
        <v>0.8211342592592592</v>
      </c>
      <c r="K92" s="70" t="s">
        <v>245</v>
      </c>
      <c r="L92" s="69" t="s">
        <v>436</v>
      </c>
      <c r="M92" s="71">
        <v>5.1296296296296291E-2</v>
      </c>
      <c r="N92" s="69" t="s">
        <v>24</v>
      </c>
      <c r="O92" s="70" t="s">
        <v>461</v>
      </c>
      <c r="P92" s="70" t="s">
        <v>462</v>
      </c>
    </row>
    <row r="93" spans="2:19" x14ac:dyDescent="0.25">
      <c r="B93" s="117">
        <v>83</v>
      </c>
      <c r="C93" s="74" t="s">
        <v>312</v>
      </c>
      <c r="D93" s="73" t="s">
        <v>8</v>
      </c>
      <c r="E93" s="74" t="s">
        <v>305</v>
      </c>
      <c r="F93" s="73" t="s">
        <v>330</v>
      </c>
      <c r="G93" s="69">
        <v>79</v>
      </c>
      <c r="H93" s="98" t="s">
        <v>509</v>
      </c>
      <c r="I93" s="119" t="s">
        <v>508</v>
      </c>
      <c r="J93" s="71">
        <v>0.87282407407407403</v>
      </c>
      <c r="K93" s="70" t="s">
        <v>245</v>
      </c>
      <c r="L93" s="69" t="s">
        <v>436</v>
      </c>
      <c r="M93" s="71">
        <v>5.8888888888888886E-2</v>
      </c>
      <c r="N93" s="69" t="s">
        <v>28</v>
      </c>
      <c r="O93" s="70" t="s">
        <v>463</v>
      </c>
      <c r="P93" s="70" t="s">
        <v>464</v>
      </c>
    </row>
    <row r="94" spans="2:19" x14ac:dyDescent="0.25">
      <c r="B94" s="117">
        <v>84</v>
      </c>
      <c r="C94" s="74" t="s">
        <v>310</v>
      </c>
      <c r="D94" s="73" t="s">
        <v>7</v>
      </c>
      <c r="E94" s="74" t="s">
        <v>316</v>
      </c>
      <c r="F94" s="73" t="s">
        <v>330</v>
      </c>
      <c r="G94" s="69">
        <v>82</v>
      </c>
      <c r="H94" s="69">
        <v>11.87</v>
      </c>
      <c r="I94" s="69">
        <v>9.61</v>
      </c>
      <c r="J94" s="71">
        <v>0.93212962962962964</v>
      </c>
      <c r="K94" s="70" t="s">
        <v>245</v>
      </c>
      <c r="L94" s="69" t="s">
        <v>436</v>
      </c>
      <c r="M94" s="71">
        <v>5.8703703703703702E-2</v>
      </c>
      <c r="N94" s="69" t="s">
        <v>21</v>
      </c>
      <c r="O94" s="70" t="s">
        <v>465</v>
      </c>
      <c r="P94" s="70" t="s">
        <v>460</v>
      </c>
    </row>
    <row r="95" spans="2:19" x14ac:dyDescent="0.25">
      <c r="B95" s="117">
        <v>85</v>
      </c>
      <c r="C95" s="74" t="s">
        <v>5</v>
      </c>
      <c r="D95" s="73" t="s">
        <v>8</v>
      </c>
      <c r="E95" s="74" t="s">
        <v>316</v>
      </c>
      <c r="F95" s="73" t="s">
        <v>347</v>
      </c>
      <c r="G95" s="69">
        <v>92</v>
      </c>
      <c r="H95" s="69">
        <v>-2.66</v>
      </c>
      <c r="I95" s="69">
        <v>-988.77</v>
      </c>
      <c r="J95" s="71">
        <v>0.99119212962962966</v>
      </c>
      <c r="K95" s="70" t="s">
        <v>245</v>
      </c>
      <c r="L95" s="69" t="s">
        <v>436</v>
      </c>
      <c r="M95" s="71">
        <v>5.9745370370370372E-2</v>
      </c>
      <c r="N95" s="69" t="s">
        <v>466</v>
      </c>
      <c r="O95" s="70" t="s">
        <v>467</v>
      </c>
      <c r="P95" s="70" t="s">
        <v>468</v>
      </c>
      <c r="S95" s="70" t="s">
        <v>514</v>
      </c>
    </row>
    <row r="96" spans="2:19" x14ac:dyDescent="0.25">
      <c r="B96" s="117">
        <v>86</v>
      </c>
      <c r="C96" s="74" t="s">
        <v>310</v>
      </c>
      <c r="D96" s="73" t="s">
        <v>202</v>
      </c>
      <c r="E96" s="74" t="s">
        <v>305</v>
      </c>
      <c r="F96" s="73" t="s">
        <v>326</v>
      </c>
      <c r="G96" s="69">
        <v>51</v>
      </c>
      <c r="H96" s="69">
        <v>0</v>
      </c>
      <c r="I96" s="69">
        <v>0</v>
      </c>
      <c r="J96" s="71">
        <v>5.1296296296296291E-2</v>
      </c>
      <c r="K96" s="70" t="s">
        <v>245</v>
      </c>
      <c r="L96" s="69" t="s">
        <v>469</v>
      </c>
      <c r="M96" s="71">
        <v>4.4664351851851851E-2</v>
      </c>
      <c r="N96" s="69" t="s">
        <v>419</v>
      </c>
      <c r="O96" s="70" t="s">
        <v>470</v>
      </c>
      <c r="P96" s="70" t="s">
        <v>421</v>
      </c>
    </row>
    <row r="97" spans="2:19" x14ac:dyDescent="0.25">
      <c r="B97" s="117">
        <v>87</v>
      </c>
      <c r="C97" s="74" t="s">
        <v>312</v>
      </c>
      <c r="D97" s="73" t="s">
        <v>202</v>
      </c>
      <c r="E97" s="74" t="s">
        <v>281</v>
      </c>
      <c r="F97" s="73" t="s">
        <v>347</v>
      </c>
      <c r="G97" s="69">
        <v>66</v>
      </c>
      <c r="H97" s="69">
        <v>0.72</v>
      </c>
      <c r="I97" s="69">
        <v>0</v>
      </c>
      <c r="J97" s="71">
        <v>9.6319444444444444E-2</v>
      </c>
      <c r="K97" s="70" t="s">
        <v>245</v>
      </c>
      <c r="L97" s="69" t="s">
        <v>469</v>
      </c>
      <c r="M97" s="71">
        <v>5.1030092592592592E-2</v>
      </c>
      <c r="N97" s="69" t="s">
        <v>466</v>
      </c>
      <c r="O97" s="70" t="s">
        <v>471</v>
      </c>
      <c r="P97" s="70" t="s">
        <v>468</v>
      </c>
      <c r="S97" s="70" t="s">
        <v>519</v>
      </c>
    </row>
    <row r="98" spans="2:19" x14ac:dyDescent="0.25">
      <c r="B98" s="117">
        <v>88</v>
      </c>
      <c r="C98" s="74" t="s">
        <v>306</v>
      </c>
      <c r="D98" s="73" t="s">
        <v>202</v>
      </c>
      <c r="E98" s="74" t="s">
        <v>309</v>
      </c>
      <c r="F98" s="73" t="s">
        <v>334</v>
      </c>
      <c r="G98" s="69">
        <v>82</v>
      </c>
      <c r="H98" s="69">
        <v>0.04</v>
      </c>
      <c r="I98" s="69">
        <v>0</v>
      </c>
      <c r="J98" s="71">
        <v>0.14777777777777779</v>
      </c>
      <c r="K98" s="70" t="s">
        <v>245</v>
      </c>
      <c r="L98" s="69" t="s">
        <v>469</v>
      </c>
      <c r="M98" s="71">
        <v>5.8854166666666673E-2</v>
      </c>
      <c r="N98" s="69" t="s">
        <v>419</v>
      </c>
      <c r="O98" s="70" t="s">
        <v>472</v>
      </c>
      <c r="P98" s="70" t="s">
        <v>473</v>
      </c>
    </row>
    <row r="99" spans="2:19" x14ac:dyDescent="0.25">
      <c r="B99" s="117">
        <v>89</v>
      </c>
      <c r="C99" s="74" t="s">
        <v>306</v>
      </c>
      <c r="D99" s="73" t="s">
        <v>202</v>
      </c>
      <c r="E99" s="74" t="s">
        <v>5</v>
      </c>
      <c r="F99" s="73" t="s">
        <v>334</v>
      </c>
      <c r="G99" s="69">
        <v>107</v>
      </c>
      <c r="H99" s="69">
        <v>0.01</v>
      </c>
      <c r="I99" s="69">
        <v>0</v>
      </c>
      <c r="J99" s="71">
        <v>0.20697916666666669</v>
      </c>
      <c r="K99" s="70" t="s">
        <v>245</v>
      </c>
      <c r="L99" s="69" t="s">
        <v>469</v>
      </c>
      <c r="M99" s="71">
        <v>6.0891203703703704E-2</v>
      </c>
      <c r="N99" s="69" t="s">
        <v>38</v>
      </c>
      <c r="O99" s="70" t="s">
        <v>474</v>
      </c>
      <c r="P99" s="70" t="s">
        <v>432</v>
      </c>
    </row>
    <row r="100" spans="2:19" x14ac:dyDescent="0.25">
      <c r="B100" s="117">
        <v>90</v>
      </c>
      <c r="C100" s="74" t="s">
        <v>309</v>
      </c>
      <c r="D100" s="73" t="s">
        <v>202</v>
      </c>
      <c r="E100" s="74" t="s">
        <v>312</v>
      </c>
      <c r="F100" s="73" t="s">
        <v>334</v>
      </c>
      <c r="G100" s="69">
        <v>58</v>
      </c>
      <c r="H100" s="69">
        <v>0</v>
      </c>
      <c r="I100" s="69">
        <v>0</v>
      </c>
      <c r="J100" s="71">
        <v>0.26822916666666669</v>
      </c>
      <c r="K100" s="70" t="s">
        <v>245</v>
      </c>
      <c r="L100" s="69" t="s">
        <v>469</v>
      </c>
      <c r="M100" s="71">
        <v>5.0706018518518518E-2</v>
      </c>
      <c r="N100" s="69" t="s">
        <v>17</v>
      </c>
      <c r="O100" s="70" t="s">
        <v>475</v>
      </c>
      <c r="P100" s="70" t="s">
        <v>428</v>
      </c>
    </row>
    <row r="101" spans="2:19" x14ac:dyDescent="0.25">
      <c r="B101" s="117">
        <v>91</v>
      </c>
      <c r="C101" s="74" t="s">
        <v>281</v>
      </c>
      <c r="D101" s="73" t="s">
        <v>202</v>
      </c>
      <c r="E101" s="74" t="s">
        <v>310</v>
      </c>
      <c r="F101" s="73" t="s">
        <v>347</v>
      </c>
      <c r="G101" s="69">
        <v>68</v>
      </c>
      <c r="H101" s="69">
        <v>0</v>
      </c>
      <c r="I101" s="69">
        <v>-0.15</v>
      </c>
      <c r="J101" s="71">
        <v>0.31935185185185183</v>
      </c>
      <c r="K101" s="70" t="s">
        <v>245</v>
      </c>
      <c r="L101" s="69" t="s">
        <v>469</v>
      </c>
      <c r="M101" s="71">
        <v>5.1840277777777777E-2</v>
      </c>
      <c r="N101" s="69" t="s">
        <v>38</v>
      </c>
      <c r="O101" s="70" t="s">
        <v>476</v>
      </c>
      <c r="P101" s="70" t="s">
        <v>432</v>
      </c>
      <c r="S101" s="70" t="s">
        <v>519</v>
      </c>
    </row>
    <row r="102" spans="2:19" x14ac:dyDescent="0.25">
      <c r="B102" s="117">
        <v>92</v>
      </c>
      <c r="C102" s="74" t="s">
        <v>305</v>
      </c>
      <c r="D102" s="73" t="s">
        <v>7</v>
      </c>
      <c r="E102" s="74" t="s">
        <v>316</v>
      </c>
      <c r="F102" s="73" t="s">
        <v>330</v>
      </c>
      <c r="G102" s="69">
        <v>48</v>
      </c>
      <c r="H102" s="69">
        <v>19.7</v>
      </c>
      <c r="I102" s="69">
        <v>36</v>
      </c>
      <c r="J102" s="71">
        <v>0.37159722222222219</v>
      </c>
      <c r="K102" s="70" t="s">
        <v>245</v>
      </c>
      <c r="L102" s="69" t="s">
        <v>469</v>
      </c>
      <c r="M102" s="71">
        <v>4.7337962962962964E-2</v>
      </c>
      <c r="N102" s="69" t="s">
        <v>17</v>
      </c>
      <c r="O102" s="70" t="s">
        <v>477</v>
      </c>
      <c r="P102" s="70" t="s">
        <v>428</v>
      </c>
    </row>
    <row r="103" spans="2:19" x14ac:dyDescent="0.25">
      <c r="B103" s="117">
        <v>93</v>
      </c>
      <c r="C103" s="74" t="s">
        <v>5</v>
      </c>
      <c r="D103" s="73" t="s">
        <v>202</v>
      </c>
      <c r="E103" s="74" t="s">
        <v>305</v>
      </c>
      <c r="F103" s="73" t="s">
        <v>334</v>
      </c>
      <c r="G103" s="69">
        <v>50</v>
      </c>
      <c r="H103" s="69">
        <v>0</v>
      </c>
      <c r="I103" s="69">
        <v>0</v>
      </c>
      <c r="J103" s="71">
        <v>0.4192939814814815</v>
      </c>
      <c r="K103" s="70" t="s">
        <v>245</v>
      </c>
      <c r="L103" s="69" t="s">
        <v>469</v>
      </c>
      <c r="M103" s="71">
        <v>4.5752314814814815E-2</v>
      </c>
      <c r="N103" s="69" t="s">
        <v>36</v>
      </c>
      <c r="O103" s="70" t="s">
        <v>478</v>
      </c>
      <c r="P103" s="70" t="s">
        <v>441</v>
      </c>
    </row>
    <row r="104" spans="2:19" x14ac:dyDescent="0.25">
      <c r="B104" s="117">
        <v>94</v>
      </c>
      <c r="C104" s="74" t="s">
        <v>316</v>
      </c>
      <c r="D104" s="73" t="s">
        <v>202</v>
      </c>
      <c r="E104" s="74" t="s">
        <v>281</v>
      </c>
      <c r="F104" s="73" t="s">
        <v>326</v>
      </c>
      <c r="G104" s="69">
        <v>71</v>
      </c>
      <c r="H104" s="69">
        <v>0.47</v>
      </c>
      <c r="I104" s="69">
        <v>0</v>
      </c>
      <c r="J104" s="71">
        <v>0.46539351851851851</v>
      </c>
      <c r="K104" s="70" t="s">
        <v>245</v>
      </c>
      <c r="L104" s="69" t="s">
        <v>469</v>
      </c>
      <c r="M104" s="71">
        <v>5.1388888888888894E-2</v>
      </c>
      <c r="N104" s="69" t="s">
        <v>36</v>
      </c>
      <c r="O104" s="70" t="s">
        <v>479</v>
      </c>
      <c r="P104" s="70" t="s">
        <v>441</v>
      </c>
    </row>
    <row r="105" spans="2:19" x14ac:dyDescent="0.25">
      <c r="B105" s="117">
        <v>95</v>
      </c>
      <c r="C105" s="74" t="s">
        <v>310</v>
      </c>
      <c r="D105" s="73" t="s">
        <v>202</v>
      </c>
      <c r="E105" s="74" t="s">
        <v>309</v>
      </c>
      <c r="F105" s="73" t="s">
        <v>334</v>
      </c>
      <c r="G105" s="69">
        <v>58</v>
      </c>
      <c r="H105" s="69">
        <v>0</v>
      </c>
      <c r="I105" s="69">
        <v>0</v>
      </c>
      <c r="J105" s="71">
        <v>0.51716435185185183</v>
      </c>
      <c r="K105" s="70" t="s">
        <v>245</v>
      </c>
      <c r="L105" s="69" t="s">
        <v>469</v>
      </c>
      <c r="M105" s="71">
        <v>4.5613425925925925E-2</v>
      </c>
      <c r="N105" s="69" t="s">
        <v>36</v>
      </c>
      <c r="O105" s="70" t="s">
        <v>480</v>
      </c>
      <c r="P105" s="70" t="s">
        <v>441</v>
      </c>
    </row>
    <row r="106" spans="2:19" x14ac:dyDescent="0.25">
      <c r="B106" s="117">
        <v>96</v>
      </c>
      <c r="C106" s="74" t="s">
        <v>312</v>
      </c>
      <c r="D106" s="73" t="s">
        <v>8</v>
      </c>
      <c r="E106" s="74" t="s">
        <v>306</v>
      </c>
      <c r="F106" s="73" t="s">
        <v>330</v>
      </c>
      <c r="G106" s="69">
        <v>140</v>
      </c>
      <c r="H106" s="69">
        <v>-10.91</v>
      </c>
      <c r="I106" s="119" t="s">
        <v>510</v>
      </c>
      <c r="J106" s="71">
        <v>0.56313657407407403</v>
      </c>
      <c r="K106" s="70" t="s">
        <v>245</v>
      </c>
      <c r="L106" s="69" t="s">
        <v>469</v>
      </c>
      <c r="M106" s="71">
        <v>7.2638888888888892E-2</v>
      </c>
      <c r="N106" s="69" t="s">
        <v>22</v>
      </c>
      <c r="O106" s="70" t="s">
        <v>481</v>
      </c>
      <c r="P106" s="70" t="s">
        <v>482</v>
      </c>
    </row>
    <row r="107" spans="2:19" x14ac:dyDescent="0.25">
      <c r="B107" s="117">
        <v>97</v>
      </c>
      <c r="C107" s="74" t="s">
        <v>312</v>
      </c>
      <c r="D107" s="73" t="s">
        <v>202</v>
      </c>
      <c r="E107" s="74" t="s">
        <v>5</v>
      </c>
      <c r="F107" s="73" t="s">
        <v>334</v>
      </c>
      <c r="G107" s="69">
        <v>76</v>
      </c>
      <c r="H107" s="69">
        <v>0</v>
      </c>
      <c r="I107" s="69">
        <v>0</v>
      </c>
      <c r="J107" s="71">
        <v>0.63621527777777775</v>
      </c>
      <c r="K107" s="70" t="s">
        <v>245</v>
      </c>
      <c r="L107" s="69" t="s">
        <v>469</v>
      </c>
      <c r="M107" s="71">
        <v>5.3680555555555558E-2</v>
      </c>
      <c r="N107" s="69" t="s">
        <v>23</v>
      </c>
      <c r="O107" s="70" t="s">
        <v>483</v>
      </c>
      <c r="P107" s="70" t="s">
        <v>329</v>
      </c>
    </row>
    <row r="108" spans="2:19" x14ac:dyDescent="0.25">
      <c r="B108" s="117">
        <v>98</v>
      </c>
      <c r="C108" s="74" t="s">
        <v>306</v>
      </c>
      <c r="D108" s="73" t="s">
        <v>202</v>
      </c>
      <c r="E108" s="74" t="s">
        <v>310</v>
      </c>
      <c r="F108" s="73" t="s">
        <v>334</v>
      </c>
      <c r="G108" s="69">
        <v>91</v>
      </c>
      <c r="H108" s="69">
        <v>0.01</v>
      </c>
      <c r="I108" s="69">
        <v>0</v>
      </c>
      <c r="J108" s="71">
        <v>0.6903125</v>
      </c>
      <c r="K108" s="70" t="s">
        <v>245</v>
      </c>
      <c r="L108" s="69" t="s">
        <v>469</v>
      </c>
      <c r="M108" s="71">
        <v>5.9236111111111107E-2</v>
      </c>
      <c r="N108" s="69" t="s">
        <v>23</v>
      </c>
      <c r="O108" s="70" t="s">
        <v>484</v>
      </c>
      <c r="P108" s="70" t="s">
        <v>329</v>
      </c>
    </row>
    <row r="109" spans="2:19" x14ac:dyDescent="0.25">
      <c r="B109" s="117">
        <v>99</v>
      </c>
      <c r="C109" s="74" t="s">
        <v>309</v>
      </c>
      <c r="D109" s="73" t="s">
        <v>7</v>
      </c>
      <c r="E109" s="74" t="s">
        <v>316</v>
      </c>
      <c r="F109" s="73" t="s">
        <v>330</v>
      </c>
      <c r="G109" s="69">
        <v>57</v>
      </c>
      <c r="H109" s="69">
        <v>19.05</v>
      </c>
      <c r="I109" s="69">
        <v>10.79</v>
      </c>
      <c r="J109" s="71">
        <v>0.74990740740740736</v>
      </c>
      <c r="K109" s="70" t="s">
        <v>245</v>
      </c>
      <c r="L109" s="69" t="s">
        <v>469</v>
      </c>
      <c r="M109" s="71">
        <v>4.9016203703703708E-2</v>
      </c>
      <c r="N109" s="69" t="s">
        <v>26</v>
      </c>
      <c r="O109" s="70" t="s">
        <v>485</v>
      </c>
      <c r="P109" s="70" t="s">
        <v>375</v>
      </c>
    </row>
    <row r="110" spans="2:19" x14ac:dyDescent="0.25">
      <c r="B110" s="117">
        <v>100</v>
      </c>
      <c r="C110" s="74" t="s">
        <v>281</v>
      </c>
      <c r="D110" s="73" t="s">
        <v>202</v>
      </c>
      <c r="E110" s="74" t="s">
        <v>305</v>
      </c>
      <c r="F110" s="73" t="s">
        <v>334</v>
      </c>
      <c r="G110" s="69">
        <v>48</v>
      </c>
      <c r="H110" s="69">
        <v>0</v>
      </c>
      <c r="I110" s="69">
        <v>0</v>
      </c>
      <c r="J110" s="71">
        <v>0.79929398148148145</v>
      </c>
      <c r="K110" s="70" t="s">
        <v>245</v>
      </c>
      <c r="L110" s="69" t="s">
        <v>469</v>
      </c>
      <c r="M110" s="71">
        <v>4.1076388888888891E-2</v>
      </c>
      <c r="N110" s="69" t="s">
        <v>23</v>
      </c>
      <c r="O110" s="70" t="s">
        <v>486</v>
      </c>
      <c r="P110" s="70" t="s">
        <v>329</v>
      </c>
    </row>
    <row r="111" spans="2:19" x14ac:dyDescent="0.25">
      <c r="B111" s="117">
        <v>101</v>
      </c>
      <c r="C111" s="74" t="s">
        <v>5</v>
      </c>
      <c r="D111" s="73" t="s">
        <v>7</v>
      </c>
      <c r="E111" s="74" t="s">
        <v>281</v>
      </c>
      <c r="F111" s="73" t="s">
        <v>330</v>
      </c>
      <c r="G111" s="69">
        <v>81</v>
      </c>
      <c r="H111" s="69">
        <v>8.5399999999999991</v>
      </c>
      <c r="I111" s="69">
        <v>9.17</v>
      </c>
      <c r="J111" s="71">
        <v>0.84076388888888898</v>
      </c>
      <c r="K111" s="70" t="s">
        <v>245</v>
      </c>
      <c r="L111" s="69" t="s">
        <v>469</v>
      </c>
      <c r="M111" s="71">
        <v>5.5949074074074075E-2</v>
      </c>
      <c r="N111" s="69" t="s">
        <v>37</v>
      </c>
      <c r="O111" s="70" t="s">
        <v>487</v>
      </c>
      <c r="P111" s="70" t="s">
        <v>450</v>
      </c>
    </row>
    <row r="112" spans="2:19" x14ac:dyDescent="0.25">
      <c r="B112" s="117">
        <v>102</v>
      </c>
      <c r="C112" s="74" t="s">
        <v>305</v>
      </c>
      <c r="D112" s="73" t="s">
        <v>7</v>
      </c>
      <c r="E112" s="74" t="s">
        <v>309</v>
      </c>
      <c r="F112" s="73" t="s">
        <v>330</v>
      </c>
      <c r="G112" s="69">
        <v>57</v>
      </c>
      <c r="H112" s="69">
        <v>21.66</v>
      </c>
      <c r="I112" s="69">
        <v>12.15</v>
      </c>
      <c r="J112" s="71">
        <v>0.89710648148148142</v>
      </c>
      <c r="K112" s="70" t="s">
        <v>245</v>
      </c>
      <c r="L112" s="69" t="s">
        <v>469</v>
      </c>
      <c r="M112" s="71">
        <v>5.3449074074074072E-2</v>
      </c>
      <c r="N112" s="69" t="s">
        <v>37</v>
      </c>
      <c r="O112" s="70" t="s">
        <v>488</v>
      </c>
      <c r="P112" s="70" t="s">
        <v>450</v>
      </c>
    </row>
    <row r="113" spans="1:19" x14ac:dyDescent="0.25">
      <c r="B113" s="117">
        <v>103</v>
      </c>
      <c r="C113" s="74" t="s">
        <v>316</v>
      </c>
      <c r="D113" s="73" t="s">
        <v>202</v>
      </c>
      <c r="E113" s="74" t="s">
        <v>306</v>
      </c>
      <c r="F113" s="73" t="s">
        <v>326</v>
      </c>
      <c r="G113" s="69">
        <v>58</v>
      </c>
      <c r="H113" s="69">
        <v>0.47</v>
      </c>
      <c r="I113" s="69">
        <v>0.09</v>
      </c>
      <c r="J113" s="71">
        <v>0.9509143518518518</v>
      </c>
      <c r="K113" s="70" t="s">
        <v>245</v>
      </c>
      <c r="L113" s="69" t="s">
        <v>469</v>
      </c>
      <c r="M113" s="71">
        <v>4.7546296296296302E-2</v>
      </c>
      <c r="N113" s="69" t="s">
        <v>37</v>
      </c>
      <c r="O113" s="70" t="s">
        <v>489</v>
      </c>
      <c r="P113" s="70" t="s">
        <v>450</v>
      </c>
    </row>
    <row r="114" spans="1:19" x14ac:dyDescent="0.25">
      <c r="B114" s="117">
        <v>104</v>
      </c>
      <c r="C114" s="74" t="s">
        <v>310</v>
      </c>
      <c r="D114" s="73" t="s">
        <v>202</v>
      </c>
      <c r="E114" s="74" t="s">
        <v>312</v>
      </c>
      <c r="F114" s="73" t="s">
        <v>334</v>
      </c>
      <c r="G114" s="69">
        <v>80</v>
      </c>
      <c r="H114" s="69">
        <v>0</v>
      </c>
      <c r="I114" s="69">
        <v>0</v>
      </c>
      <c r="J114" s="71">
        <v>0.99881944444444448</v>
      </c>
      <c r="K114" s="70" t="s">
        <v>245</v>
      </c>
      <c r="L114" s="69" t="s">
        <v>469</v>
      </c>
      <c r="M114" s="71">
        <v>5.65162037037037E-2</v>
      </c>
      <c r="N114" s="69" t="s">
        <v>37</v>
      </c>
      <c r="O114" s="70" t="s">
        <v>490</v>
      </c>
      <c r="P114" s="70" t="s">
        <v>450</v>
      </c>
    </row>
    <row r="115" spans="1:19" x14ac:dyDescent="0.25">
      <c r="B115" s="117">
        <v>105</v>
      </c>
      <c r="C115" s="74" t="s">
        <v>310</v>
      </c>
      <c r="D115" s="73" t="s">
        <v>8</v>
      </c>
      <c r="E115" s="74" t="s">
        <v>5</v>
      </c>
      <c r="F115" s="73" t="s">
        <v>330</v>
      </c>
      <c r="G115" s="69">
        <v>42</v>
      </c>
      <c r="H115" s="119" t="s">
        <v>511</v>
      </c>
      <c r="I115" s="69">
        <v>-15.76</v>
      </c>
      <c r="J115" s="71">
        <v>5.5763888888888891E-2</v>
      </c>
      <c r="K115" s="70" t="s">
        <v>245</v>
      </c>
      <c r="L115" s="69" t="s">
        <v>491</v>
      </c>
      <c r="M115" s="71">
        <v>3.5925925925925924E-2</v>
      </c>
      <c r="N115" s="69" t="s">
        <v>42</v>
      </c>
      <c r="O115" s="70" t="s">
        <v>492</v>
      </c>
      <c r="P115" s="70" t="s">
        <v>493</v>
      </c>
    </row>
    <row r="116" spans="1:19" x14ac:dyDescent="0.25">
      <c r="B116" s="117">
        <v>106</v>
      </c>
      <c r="C116" s="74" t="s">
        <v>312</v>
      </c>
      <c r="D116" s="73" t="s">
        <v>202</v>
      </c>
      <c r="E116" s="74" t="s">
        <v>316</v>
      </c>
      <c r="F116" s="73" t="s">
        <v>347</v>
      </c>
      <c r="G116" s="69">
        <v>51</v>
      </c>
      <c r="H116" s="69">
        <v>0.03</v>
      </c>
      <c r="I116" s="69">
        <v>0</v>
      </c>
      <c r="J116" s="71">
        <v>9.2037037037037028E-2</v>
      </c>
      <c r="K116" s="70" t="s">
        <v>245</v>
      </c>
      <c r="L116" s="69" t="s">
        <v>491</v>
      </c>
      <c r="M116" s="71">
        <v>4.3692129629629629E-2</v>
      </c>
      <c r="N116" s="69" t="s">
        <v>42</v>
      </c>
      <c r="O116" s="70" t="s">
        <v>494</v>
      </c>
      <c r="P116" s="70" t="s">
        <v>455</v>
      </c>
      <c r="S116" s="70" t="s">
        <v>519</v>
      </c>
    </row>
    <row r="117" spans="1:19" x14ac:dyDescent="0.25">
      <c r="B117" s="117">
        <v>107</v>
      </c>
      <c r="C117" s="74" t="s">
        <v>306</v>
      </c>
      <c r="D117" s="73" t="s">
        <v>202</v>
      </c>
      <c r="E117" s="74" t="s">
        <v>305</v>
      </c>
      <c r="F117" s="73" t="s">
        <v>334</v>
      </c>
      <c r="G117" s="69">
        <v>173</v>
      </c>
      <c r="H117" s="69">
        <v>0.01</v>
      </c>
      <c r="I117" s="69">
        <v>0</v>
      </c>
      <c r="J117" s="71">
        <v>0.13614583333333333</v>
      </c>
      <c r="K117" s="70" t="s">
        <v>245</v>
      </c>
      <c r="L117" s="69" t="s">
        <v>491</v>
      </c>
      <c r="M117" s="71">
        <v>8.0613425925925922E-2</v>
      </c>
      <c r="N117" s="69" t="s">
        <v>42</v>
      </c>
      <c r="O117" s="70" t="s">
        <v>495</v>
      </c>
      <c r="P117" s="70" t="s">
        <v>455</v>
      </c>
    </row>
    <row r="118" spans="1:19" x14ac:dyDescent="0.25">
      <c r="B118" s="117">
        <v>108</v>
      </c>
      <c r="C118" s="74" t="s">
        <v>309</v>
      </c>
      <c r="D118" s="73" t="s">
        <v>7</v>
      </c>
      <c r="E118" s="74" t="s">
        <v>281</v>
      </c>
      <c r="F118" s="73" t="s">
        <v>330</v>
      </c>
      <c r="G118" s="69">
        <v>50</v>
      </c>
      <c r="H118" s="69">
        <v>13.03</v>
      </c>
      <c r="I118" s="69">
        <v>10.52</v>
      </c>
      <c r="J118" s="71">
        <v>0.21711805555555555</v>
      </c>
      <c r="K118" s="70" t="s">
        <v>245</v>
      </c>
      <c r="L118" s="69" t="s">
        <v>491</v>
      </c>
      <c r="M118" s="71">
        <v>4.7152777777777773E-2</v>
      </c>
      <c r="N118" s="69" t="s">
        <v>42</v>
      </c>
      <c r="O118" s="70" t="s">
        <v>496</v>
      </c>
      <c r="P118" s="70" t="s">
        <v>455</v>
      </c>
    </row>
    <row r="119" spans="1:19" x14ac:dyDescent="0.25">
      <c r="B119" s="117">
        <v>109</v>
      </c>
      <c r="C119" s="74" t="s">
        <v>5</v>
      </c>
      <c r="D119" s="73" t="s">
        <v>202</v>
      </c>
      <c r="E119" s="74" t="s">
        <v>309</v>
      </c>
      <c r="F119" s="73" t="s">
        <v>334</v>
      </c>
      <c r="G119" s="69">
        <v>45</v>
      </c>
      <c r="H119" s="69">
        <v>0</v>
      </c>
      <c r="I119" s="69">
        <v>0</v>
      </c>
      <c r="J119" s="71">
        <v>0.26465277777777779</v>
      </c>
      <c r="K119" s="70" t="s">
        <v>245</v>
      </c>
      <c r="L119" s="69" t="s">
        <v>491</v>
      </c>
      <c r="M119" s="71">
        <v>3.6539351851851851E-2</v>
      </c>
      <c r="N119" s="69" t="s">
        <v>28</v>
      </c>
      <c r="O119" s="70" t="s">
        <v>497</v>
      </c>
      <c r="P119" s="70" t="s">
        <v>464</v>
      </c>
    </row>
    <row r="120" spans="1:19" x14ac:dyDescent="0.25">
      <c r="B120" s="117">
        <v>110</v>
      </c>
      <c r="C120" s="74" t="s">
        <v>281</v>
      </c>
      <c r="D120" s="73" t="s">
        <v>202</v>
      </c>
      <c r="E120" s="74" t="s">
        <v>306</v>
      </c>
      <c r="F120" s="73" t="s">
        <v>326</v>
      </c>
      <c r="G120" s="69">
        <v>37</v>
      </c>
      <c r="H120" s="69">
        <v>0</v>
      </c>
      <c r="I120" s="69">
        <v>0.01</v>
      </c>
      <c r="J120" s="71">
        <v>0.30155092592592592</v>
      </c>
      <c r="K120" s="70" t="s">
        <v>245</v>
      </c>
      <c r="L120" s="69" t="s">
        <v>491</v>
      </c>
      <c r="M120" s="71">
        <v>3.4768518518518525E-2</v>
      </c>
      <c r="N120" s="69" t="s">
        <v>42</v>
      </c>
      <c r="O120" s="70" t="s">
        <v>498</v>
      </c>
      <c r="P120" s="70" t="s">
        <v>499</v>
      </c>
    </row>
    <row r="121" spans="1:19" x14ac:dyDescent="0.25">
      <c r="B121" s="117">
        <v>111</v>
      </c>
      <c r="C121" s="74" t="s">
        <v>305</v>
      </c>
      <c r="D121" s="73" t="s">
        <v>7</v>
      </c>
      <c r="E121" s="74" t="s">
        <v>312</v>
      </c>
      <c r="F121" s="73" t="s">
        <v>330</v>
      </c>
      <c r="G121" s="69">
        <v>62</v>
      </c>
      <c r="H121" s="69">
        <v>308.36</v>
      </c>
      <c r="I121" s="69">
        <v>20.53</v>
      </c>
      <c r="J121" s="71">
        <v>0.33670138888888884</v>
      </c>
      <c r="K121" s="70" t="s">
        <v>245</v>
      </c>
      <c r="L121" s="69" t="s">
        <v>491</v>
      </c>
      <c r="M121" s="71">
        <v>5.4664351851851846E-2</v>
      </c>
      <c r="N121" s="69" t="s">
        <v>28</v>
      </c>
      <c r="O121" s="70" t="s">
        <v>500</v>
      </c>
      <c r="P121" s="70" t="s">
        <v>464</v>
      </c>
    </row>
    <row r="122" spans="1:19" x14ac:dyDescent="0.25">
      <c r="B122" s="117">
        <v>112</v>
      </c>
      <c r="C122" s="74" t="s">
        <v>316</v>
      </c>
      <c r="D122" s="73" t="s">
        <v>8</v>
      </c>
      <c r="E122" s="74" t="s">
        <v>310</v>
      </c>
      <c r="F122" s="73" t="s">
        <v>330</v>
      </c>
      <c r="G122" s="69">
        <v>95</v>
      </c>
      <c r="H122" s="69">
        <v>-7.43</v>
      </c>
      <c r="I122" s="69">
        <v>-972.95</v>
      </c>
      <c r="J122" s="71">
        <v>0.39179398148148148</v>
      </c>
      <c r="K122" s="70" t="s">
        <v>245</v>
      </c>
      <c r="L122" s="69" t="s">
        <v>491</v>
      </c>
      <c r="M122" s="71">
        <v>6.236111111111111E-2</v>
      </c>
      <c r="N122" s="69" t="s">
        <v>42</v>
      </c>
      <c r="O122" s="70" t="s">
        <v>501</v>
      </c>
      <c r="P122" s="70" t="s">
        <v>499</v>
      </c>
    </row>
    <row r="123" spans="1:19" s="118" customFormat="1" x14ac:dyDescent="0.25">
      <c r="A123" s="118" t="s">
        <v>34</v>
      </c>
      <c r="B123" s="118" t="s">
        <v>34</v>
      </c>
      <c r="C123" s="118" t="s">
        <v>34</v>
      </c>
      <c r="D123" s="118" t="s">
        <v>34</v>
      </c>
      <c r="E123" s="118" t="s">
        <v>34</v>
      </c>
      <c r="F123" s="118" t="s">
        <v>34</v>
      </c>
      <c r="G123" s="118" t="s">
        <v>34</v>
      </c>
      <c r="H123" s="118" t="s">
        <v>34</v>
      </c>
      <c r="I123" s="118" t="s">
        <v>34</v>
      </c>
      <c r="J123" s="118" t="s">
        <v>34</v>
      </c>
      <c r="K123" s="118" t="s">
        <v>34</v>
      </c>
      <c r="L123" s="118" t="s">
        <v>34</v>
      </c>
      <c r="M123" s="118" t="s">
        <v>34</v>
      </c>
      <c r="N123" s="118" t="s">
        <v>34</v>
      </c>
      <c r="O123" s="118" t="s">
        <v>34</v>
      </c>
      <c r="P123" s="118" t="s">
        <v>34</v>
      </c>
      <c r="Q123" s="174"/>
      <c r="R123" s="174"/>
    </row>
  </sheetData>
  <sortState xmlns:xlrd2="http://schemas.microsoft.com/office/spreadsheetml/2017/richdata2" ref="A11:S122">
    <sortCondition ref="B11:B122"/>
  </sortState>
  <mergeCells count="1">
    <mergeCell ref="Q9:R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3"/>
  <sheetViews>
    <sheetView workbookViewId="0">
      <pane ySplit="10" topLeftCell="A11" activePane="bottomLeft" state="frozen"/>
      <selection pane="bottomLeft" activeCell="A2" sqref="A2"/>
    </sheetView>
  </sheetViews>
  <sheetFormatPr defaultRowHeight="15" x14ac:dyDescent="0.25"/>
  <cols>
    <col min="1" max="1" width="1.7109375" customWidth="1"/>
    <col min="2" max="2" width="4" style="14" customWidth="1"/>
    <col min="3" max="3" width="17.42578125" bestFit="1" customWidth="1"/>
    <col min="4" max="4" width="4.7109375" style="14" customWidth="1"/>
    <col min="5" max="5" width="17.42578125" bestFit="1" customWidth="1"/>
    <col min="6" max="6" width="16.5703125" style="14" customWidth="1"/>
    <col min="7" max="7" width="5.28515625" style="14" customWidth="1"/>
    <col min="8" max="8" width="8.42578125" style="14" customWidth="1"/>
    <col min="9" max="9" width="7.5703125" style="14" customWidth="1"/>
    <col min="10" max="10" width="8.140625" style="14" customWidth="1"/>
    <col min="11" max="11" width="3.28515625" style="14" customWidth="1"/>
    <col min="12" max="12" width="10.7109375" style="14" customWidth="1"/>
    <col min="13" max="13" width="8.7109375" style="14" customWidth="1"/>
    <col min="14" max="14" width="4.5703125" style="14" customWidth="1"/>
    <col min="15" max="15" width="71.5703125" customWidth="1"/>
    <col min="16" max="16" width="57" customWidth="1"/>
    <col min="17" max="18" width="4.7109375" style="14" customWidth="1"/>
    <col min="19" max="19" width="50.7109375" customWidth="1"/>
  </cols>
  <sheetData>
    <row r="1" spans="1:19" ht="21" x14ac:dyDescent="0.35">
      <c r="A1" s="138" t="s">
        <v>2575</v>
      </c>
    </row>
    <row r="3" spans="1:19" x14ac:dyDescent="0.25">
      <c r="D3" s="142"/>
      <c r="E3" s="144"/>
    </row>
    <row r="4" spans="1:19" hidden="1" x14ac:dyDescent="0.25">
      <c r="D4" s="142"/>
      <c r="E4" s="144"/>
    </row>
    <row r="5" spans="1:19" hidden="1" x14ac:dyDescent="0.25">
      <c r="D5" s="142"/>
      <c r="E5" s="144"/>
    </row>
    <row r="6" spans="1:19" hidden="1" x14ac:dyDescent="0.25">
      <c r="D6" s="142"/>
      <c r="E6" s="144"/>
    </row>
    <row r="7" spans="1:19" hidden="1" x14ac:dyDescent="0.25">
      <c r="D7" s="142"/>
      <c r="E7" s="144"/>
    </row>
    <row r="8" spans="1:19" hidden="1" x14ac:dyDescent="0.25">
      <c r="D8" s="142"/>
      <c r="E8" s="144"/>
    </row>
    <row r="9" spans="1:19" hidden="1" x14ac:dyDescent="0.25"/>
    <row r="10" spans="1:19" s="137" customFormat="1" x14ac:dyDescent="0.25">
      <c r="B10" s="140" t="s">
        <v>240</v>
      </c>
      <c r="C10" s="141" t="s">
        <v>2</v>
      </c>
      <c r="D10" s="140" t="s">
        <v>1004</v>
      </c>
      <c r="E10" s="141" t="s">
        <v>3</v>
      </c>
      <c r="F10" s="145" t="s">
        <v>194</v>
      </c>
      <c r="G10" s="140" t="s">
        <v>241</v>
      </c>
      <c r="H10" s="145" t="s">
        <v>242</v>
      </c>
      <c r="I10" s="145" t="s">
        <v>243</v>
      </c>
      <c r="J10" s="145" t="s">
        <v>222</v>
      </c>
      <c r="K10" s="140"/>
      <c r="L10" s="140"/>
      <c r="M10" s="140" t="s">
        <v>195</v>
      </c>
      <c r="N10" s="145" t="s">
        <v>12</v>
      </c>
      <c r="O10" s="141" t="s">
        <v>244</v>
      </c>
      <c r="P10" s="141" t="s">
        <v>13</v>
      </c>
      <c r="Q10" s="327" t="s">
        <v>1625</v>
      </c>
      <c r="R10" s="327"/>
      <c r="S10" s="137" t="s">
        <v>4</v>
      </c>
    </row>
    <row r="11" spans="1:19" x14ac:dyDescent="0.25">
      <c r="B11" s="14">
        <v>1</v>
      </c>
      <c r="C11" s="139" t="s">
        <v>306</v>
      </c>
      <c r="D11" s="143" t="s">
        <v>202</v>
      </c>
      <c r="E11" s="139" t="s">
        <v>590</v>
      </c>
      <c r="F11" s="143" t="s">
        <v>334</v>
      </c>
      <c r="G11" s="14">
        <v>91</v>
      </c>
      <c r="H11" s="143" t="s">
        <v>597</v>
      </c>
      <c r="I11" s="143" t="s">
        <v>597</v>
      </c>
      <c r="J11" s="143" t="s">
        <v>598</v>
      </c>
      <c r="K11" s="143" t="s">
        <v>245</v>
      </c>
      <c r="L11" s="146">
        <v>43336</v>
      </c>
      <c r="M11" s="147">
        <v>0.10289351851851852</v>
      </c>
      <c r="N11" s="143" t="s">
        <v>599</v>
      </c>
      <c r="O11" s="139" t="s">
        <v>600</v>
      </c>
      <c r="P11" s="139" t="s">
        <v>601</v>
      </c>
      <c r="Q11" s="143"/>
      <c r="R11" s="143"/>
    </row>
    <row r="12" spans="1:19" x14ac:dyDescent="0.25">
      <c r="B12" s="14">
        <v>2</v>
      </c>
      <c r="C12" s="139" t="s">
        <v>305</v>
      </c>
      <c r="D12" s="143" t="s">
        <v>7</v>
      </c>
      <c r="E12" s="139" t="s">
        <v>593</v>
      </c>
      <c r="F12" s="143" t="s">
        <v>330</v>
      </c>
      <c r="G12" s="14">
        <v>67</v>
      </c>
      <c r="H12" s="143" t="s">
        <v>602</v>
      </c>
      <c r="I12" s="143" t="s">
        <v>603</v>
      </c>
      <c r="J12" s="143" t="s">
        <v>604</v>
      </c>
      <c r="K12" s="143" t="s">
        <v>245</v>
      </c>
      <c r="L12" s="146">
        <v>43336</v>
      </c>
      <c r="M12" s="147">
        <v>9.7106481481481488E-2</v>
      </c>
      <c r="N12" s="143" t="s">
        <v>605</v>
      </c>
      <c r="O12" s="139" t="s">
        <v>606</v>
      </c>
      <c r="P12" s="139" t="s">
        <v>607</v>
      </c>
      <c r="Q12" s="143"/>
      <c r="R12" s="143"/>
    </row>
    <row r="13" spans="1:19" x14ac:dyDescent="0.25">
      <c r="B13" s="14">
        <v>3</v>
      </c>
      <c r="C13" s="139" t="s">
        <v>588</v>
      </c>
      <c r="D13" s="143" t="s">
        <v>7</v>
      </c>
      <c r="E13" s="139" t="s">
        <v>591</v>
      </c>
      <c r="F13" s="143" t="s">
        <v>347</v>
      </c>
      <c r="G13" s="14">
        <v>83</v>
      </c>
      <c r="H13" s="143" t="s">
        <v>608</v>
      </c>
      <c r="I13" s="143" t="s">
        <v>609</v>
      </c>
      <c r="J13" s="143" t="s">
        <v>610</v>
      </c>
      <c r="K13" s="143" t="s">
        <v>245</v>
      </c>
      <c r="L13" s="146">
        <v>43337</v>
      </c>
      <c r="M13" s="147">
        <v>9.7407407407407401E-2</v>
      </c>
      <c r="N13" s="143" t="s">
        <v>611</v>
      </c>
      <c r="O13" s="139" t="s">
        <v>612</v>
      </c>
      <c r="P13" s="139" t="s">
        <v>613</v>
      </c>
      <c r="Q13" s="143" t="s">
        <v>1801</v>
      </c>
      <c r="R13" s="143"/>
      <c r="S13" t="s">
        <v>1803</v>
      </c>
    </row>
    <row r="14" spans="1:19" x14ac:dyDescent="0.25">
      <c r="B14" s="14">
        <v>4</v>
      </c>
      <c r="C14" s="139" t="s">
        <v>596</v>
      </c>
      <c r="D14" s="143" t="s">
        <v>202</v>
      </c>
      <c r="E14" s="139" t="s">
        <v>595</v>
      </c>
      <c r="F14" s="143" t="s">
        <v>334</v>
      </c>
      <c r="G14" s="14">
        <v>59</v>
      </c>
      <c r="H14" s="143" t="s">
        <v>597</v>
      </c>
      <c r="I14" s="143" t="s">
        <v>597</v>
      </c>
      <c r="J14" s="143" t="s">
        <v>614</v>
      </c>
      <c r="K14" s="143" t="s">
        <v>245</v>
      </c>
      <c r="L14" s="146">
        <v>43337</v>
      </c>
      <c r="M14" s="147">
        <v>8.8356481481481494E-2</v>
      </c>
      <c r="N14" s="143" t="s">
        <v>605</v>
      </c>
      <c r="O14" s="139" t="s">
        <v>615</v>
      </c>
      <c r="P14" s="139" t="s">
        <v>607</v>
      </c>
      <c r="Q14" s="143"/>
      <c r="R14" s="143"/>
    </row>
    <row r="15" spans="1:19" x14ac:dyDescent="0.25">
      <c r="B15" s="14">
        <v>5</v>
      </c>
      <c r="C15" s="139" t="s">
        <v>590</v>
      </c>
      <c r="D15" s="143" t="s">
        <v>7</v>
      </c>
      <c r="E15" s="139" t="s">
        <v>595</v>
      </c>
      <c r="F15" s="143" t="s">
        <v>330</v>
      </c>
      <c r="G15" s="14">
        <v>84</v>
      </c>
      <c r="H15" s="143" t="s">
        <v>616</v>
      </c>
      <c r="I15" s="143" t="s">
        <v>617</v>
      </c>
      <c r="J15" s="143" t="s">
        <v>618</v>
      </c>
      <c r="K15" s="143" t="s">
        <v>245</v>
      </c>
      <c r="L15" s="146">
        <v>43337</v>
      </c>
      <c r="M15" s="147">
        <v>0.10150462962962963</v>
      </c>
      <c r="N15" s="143" t="s">
        <v>619</v>
      </c>
      <c r="O15" s="139" t="s">
        <v>620</v>
      </c>
      <c r="P15" s="139" t="s">
        <v>621</v>
      </c>
      <c r="Q15" s="143"/>
      <c r="R15" s="143"/>
    </row>
    <row r="16" spans="1:19" x14ac:dyDescent="0.25">
      <c r="B16" s="14">
        <v>6</v>
      </c>
      <c r="C16" s="139" t="s">
        <v>591</v>
      </c>
      <c r="D16" s="143" t="s">
        <v>7</v>
      </c>
      <c r="E16" s="139" t="s">
        <v>596</v>
      </c>
      <c r="F16" s="143" t="s">
        <v>389</v>
      </c>
      <c r="G16" s="14">
        <v>23</v>
      </c>
      <c r="H16" s="143" t="s">
        <v>622</v>
      </c>
      <c r="I16" s="143" t="s">
        <v>623</v>
      </c>
      <c r="J16" s="143" t="s">
        <v>624</v>
      </c>
      <c r="K16" s="143" t="s">
        <v>245</v>
      </c>
      <c r="L16" s="146">
        <v>43337</v>
      </c>
      <c r="M16" s="147">
        <v>5.7870370370370371E-2</v>
      </c>
      <c r="N16" s="143" t="s">
        <v>625</v>
      </c>
      <c r="O16" s="139" t="s">
        <v>626</v>
      </c>
      <c r="P16" s="139" t="s">
        <v>627</v>
      </c>
      <c r="Q16" s="143"/>
      <c r="R16" s="143"/>
    </row>
    <row r="17" spans="2:19" x14ac:dyDescent="0.25">
      <c r="B17" s="14">
        <v>7</v>
      </c>
      <c r="C17" s="139" t="s">
        <v>593</v>
      </c>
      <c r="D17" s="143" t="s">
        <v>8</v>
      </c>
      <c r="E17" s="139" t="s">
        <v>588</v>
      </c>
      <c r="F17" s="143" t="s">
        <v>330</v>
      </c>
      <c r="G17" s="14">
        <v>51</v>
      </c>
      <c r="H17" s="143" t="s">
        <v>628</v>
      </c>
      <c r="I17" s="143" t="s">
        <v>629</v>
      </c>
      <c r="J17" s="143" t="s">
        <v>630</v>
      </c>
      <c r="K17" s="143" t="s">
        <v>245</v>
      </c>
      <c r="L17" s="146">
        <v>43337</v>
      </c>
      <c r="M17" s="147">
        <v>8.3865740740740755E-2</v>
      </c>
      <c r="N17" s="143" t="s">
        <v>619</v>
      </c>
      <c r="O17" s="139" t="s">
        <v>631</v>
      </c>
      <c r="P17" s="139" t="s">
        <v>621</v>
      </c>
      <c r="Q17" s="143"/>
      <c r="R17" s="143"/>
    </row>
    <row r="18" spans="2:19" x14ac:dyDescent="0.25">
      <c r="B18" s="14">
        <v>8</v>
      </c>
      <c r="C18" s="139" t="s">
        <v>306</v>
      </c>
      <c r="D18" s="143" t="s">
        <v>8</v>
      </c>
      <c r="E18" s="139" t="s">
        <v>305</v>
      </c>
      <c r="F18" s="143" t="s">
        <v>330</v>
      </c>
      <c r="G18" s="14">
        <v>60</v>
      </c>
      <c r="H18" s="143" t="s">
        <v>628</v>
      </c>
      <c r="I18" s="143" t="s">
        <v>632</v>
      </c>
      <c r="J18" s="143" t="s">
        <v>633</v>
      </c>
      <c r="K18" s="143" t="s">
        <v>245</v>
      </c>
      <c r="L18" s="146">
        <v>43337</v>
      </c>
      <c r="M18" s="147">
        <v>9.5532407407407413E-2</v>
      </c>
      <c r="N18" s="143" t="s">
        <v>634</v>
      </c>
      <c r="O18" s="139" t="s">
        <v>635</v>
      </c>
      <c r="P18" s="139" t="s">
        <v>636</v>
      </c>
      <c r="Q18" s="143"/>
      <c r="R18" s="143"/>
    </row>
    <row r="19" spans="2:19" x14ac:dyDescent="0.25">
      <c r="B19" s="14">
        <v>9</v>
      </c>
      <c r="C19" s="139" t="s">
        <v>305</v>
      </c>
      <c r="D19" s="143" t="s">
        <v>202</v>
      </c>
      <c r="E19" s="139" t="s">
        <v>590</v>
      </c>
      <c r="F19" s="143" t="s">
        <v>334</v>
      </c>
      <c r="G19" s="14">
        <v>59</v>
      </c>
      <c r="H19" s="143" t="s">
        <v>597</v>
      </c>
      <c r="I19" s="143" t="s">
        <v>637</v>
      </c>
      <c r="J19" s="143" t="s">
        <v>638</v>
      </c>
      <c r="K19" s="143" t="s">
        <v>245</v>
      </c>
      <c r="L19" s="146">
        <v>43337</v>
      </c>
      <c r="M19" s="147">
        <v>9.3113425925925919E-2</v>
      </c>
      <c r="N19" s="143" t="s">
        <v>639</v>
      </c>
      <c r="O19" s="139" t="s">
        <v>640</v>
      </c>
      <c r="P19" s="139" t="s">
        <v>641</v>
      </c>
      <c r="Q19" s="143"/>
      <c r="R19" s="143"/>
    </row>
    <row r="20" spans="2:19" x14ac:dyDescent="0.25">
      <c r="B20" s="14">
        <v>10</v>
      </c>
      <c r="C20" s="139" t="s">
        <v>588</v>
      </c>
      <c r="D20" s="143" t="s">
        <v>202</v>
      </c>
      <c r="E20" s="139" t="s">
        <v>306</v>
      </c>
      <c r="F20" s="143" t="s">
        <v>334</v>
      </c>
      <c r="G20" s="14">
        <v>54</v>
      </c>
      <c r="H20" s="143" t="s">
        <v>597</v>
      </c>
      <c r="I20" s="143" t="s">
        <v>637</v>
      </c>
      <c r="J20" s="143" t="s">
        <v>642</v>
      </c>
      <c r="K20" s="143" t="s">
        <v>245</v>
      </c>
      <c r="L20" s="146">
        <v>43337</v>
      </c>
      <c r="M20" s="147">
        <v>7.9803240740740744E-2</v>
      </c>
      <c r="N20" s="143" t="s">
        <v>643</v>
      </c>
      <c r="O20" s="139" t="s">
        <v>644</v>
      </c>
      <c r="P20" s="139" t="s">
        <v>645</v>
      </c>
      <c r="Q20" s="143"/>
      <c r="R20" s="143"/>
    </row>
    <row r="21" spans="2:19" x14ac:dyDescent="0.25">
      <c r="B21" s="14">
        <v>11</v>
      </c>
      <c r="C21" s="139" t="s">
        <v>596</v>
      </c>
      <c r="D21" s="143" t="s">
        <v>202</v>
      </c>
      <c r="E21" s="139" t="s">
        <v>593</v>
      </c>
      <c r="F21" s="143" t="s">
        <v>326</v>
      </c>
      <c r="G21" s="14">
        <v>51</v>
      </c>
      <c r="H21" s="143" t="s">
        <v>646</v>
      </c>
      <c r="I21" s="143" t="s">
        <v>597</v>
      </c>
      <c r="J21" s="143" t="s">
        <v>647</v>
      </c>
      <c r="K21" s="143" t="s">
        <v>245</v>
      </c>
      <c r="L21" s="146">
        <v>43337</v>
      </c>
      <c r="M21" s="147">
        <v>7.8495370370370368E-2</v>
      </c>
      <c r="N21" s="143" t="s">
        <v>648</v>
      </c>
      <c r="O21" s="139" t="s">
        <v>649</v>
      </c>
      <c r="P21" s="139" t="s">
        <v>650</v>
      </c>
      <c r="Q21" s="143"/>
      <c r="R21" s="143"/>
    </row>
    <row r="22" spans="2:19" x14ac:dyDescent="0.25">
      <c r="B22" s="14">
        <v>12</v>
      </c>
      <c r="C22" s="139" t="s">
        <v>595</v>
      </c>
      <c r="D22" s="143" t="s">
        <v>202</v>
      </c>
      <c r="E22" s="139" t="s">
        <v>591</v>
      </c>
      <c r="F22" s="143" t="s">
        <v>334</v>
      </c>
      <c r="G22" s="14">
        <v>86</v>
      </c>
      <c r="H22" s="143" t="s">
        <v>597</v>
      </c>
      <c r="I22" s="143" t="s">
        <v>597</v>
      </c>
      <c r="J22" s="143" t="s">
        <v>651</v>
      </c>
      <c r="K22" s="143" t="s">
        <v>245</v>
      </c>
      <c r="L22" s="146">
        <v>43337</v>
      </c>
      <c r="M22" s="147">
        <v>9.8773148148148152E-2</v>
      </c>
      <c r="N22" s="143" t="s">
        <v>648</v>
      </c>
      <c r="O22" s="139" t="s">
        <v>652</v>
      </c>
      <c r="P22" s="139" t="s">
        <v>650</v>
      </c>
      <c r="Q22" s="143"/>
      <c r="R22" s="143"/>
    </row>
    <row r="23" spans="2:19" x14ac:dyDescent="0.25">
      <c r="B23" s="14">
        <v>13</v>
      </c>
      <c r="C23" s="139" t="s">
        <v>590</v>
      </c>
      <c r="D23" s="143" t="s">
        <v>202</v>
      </c>
      <c r="E23" s="139" t="s">
        <v>591</v>
      </c>
      <c r="F23" s="143" t="s">
        <v>334</v>
      </c>
      <c r="G23" s="14">
        <v>73</v>
      </c>
      <c r="H23" s="143" t="s">
        <v>653</v>
      </c>
      <c r="I23" s="143" t="s">
        <v>597</v>
      </c>
      <c r="J23" s="143" t="s">
        <v>654</v>
      </c>
      <c r="K23" s="143" t="s">
        <v>245</v>
      </c>
      <c r="L23" s="146">
        <v>43337</v>
      </c>
      <c r="M23" s="147">
        <v>9.7743055555555555E-2</v>
      </c>
      <c r="N23" s="143" t="s">
        <v>40</v>
      </c>
      <c r="O23" s="139" t="s">
        <v>655</v>
      </c>
      <c r="P23" s="139" t="s">
        <v>358</v>
      </c>
      <c r="Q23" s="143"/>
      <c r="R23" s="143"/>
    </row>
    <row r="24" spans="2:19" x14ac:dyDescent="0.25">
      <c r="B24" s="14">
        <v>14</v>
      </c>
      <c r="C24" s="139" t="s">
        <v>593</v>
      </c>
      <c r="D24" s="143" t="s">
        <v>202</v>
      </c>
      <c r="E24" s="139" t="s">
        <v>595</v>
      </c>
      <c r="F24" s="143" t="s">
        <v>326</v>
      </c>
      <c r="G24" s="14">
        <v>157</v>
      </c>
      <c r="H24" s="143" t="s">
        <v>597</v>
      </c>
      <c r="I24" s="143" t="s">
        <v>597</v>
      </c>
      <c r="J24" s="143" t="s">
        <v>656</v>
      </c>
      <c r="K24" s="143" t="s">
        <v>245</v>
      </c>
      <c r="L24" s="146">
        <v>43338</v>
      </c>
      <c r="M24" s="147">
        <v>0.11439814814814815</v>
      </c>
      <c r="N24" s="143" t="s">
        <v>657</v>
      </c>
      <c r="O24" s="139" t="s">
        <v>658</v>
      </c>
      <c r="P24" s="139" t="s">
        <v>659</v>
      </c>
      <c r="Q24" s="143"/>
      <c r="R24" s="143"/>
    </row>
    <row r="25" spans="2:19" x14ac:dyDescent="0.25">
      <c r="B25" s="14">
        <v>15</v>
      </c>
      <c r="C25" s="139" t="s">
        <v>306</v>
      </c>
      <c r="D25" s="143" t="s">
        <v>7</v>
      </c>
      <c r="E25" s="139" t="s">
        <v>596</v>
      </c>
      <c r="F25" s="143" t="s">
        <v>389</v>
      </c>
      <c r="G25" s="14">
        <v>14</v>
      </c>
      <c r="H25" s="143" t="s">
        <v>660</v>
      </c>
      <c r="I25" s="143" t="s">
        <v>661</v>
      </c>
      <c r="J25" s="143" t="s">
        <v>662</v>
      </c>
      <c r="K25" s="143" t="s">
        <v>245</v>
      </c>
      <c r="L25" s="146">
        <v>43338</v>
      </c>
      <c r="M25" s="147">
        <v>3.1435185185185184E-2</v>
      </c>
      <c r="N25" s="143" t="s">
        <v>45</v>
      </c>
      <c r="O25" s="139" t="s">
        <v>663</v>
      </c>
      <c r="P25" s="139" t="s">
        <v>360</v>
      </c>
      <c r="Q25" s="143"/>
      <c r="R25" s="143"/>
    </row>
    <row r="26" spans="2:19" x14ac:dyDescent="0.25">
      <c r="B26" s="14">
        <v>16</v>
      </c>
      <c r="C26" s="139" t="s">
        <v>305</v>
      </c>
      <c r="D26" s="143" t="s">
        <v>8</v>
      </c>
      <c r="E26" s="139" t="s">
        <v>588</v>
      </c>
      <c r="F26" s="143" t="s">
        <v>330</v>
      </c>
      <c r="G26" s="14">
        <v>77</v>
      </c>
      <c r="H26" s="143" t="s">
        <v>664</v>
      </c>
      <c r="I26" s="143" t="s">
        <v>665</v>
      </c>
      <c r="J26" s="143" t="s">
        <v>666</v>
      </c>
      <c r="K26" s="143" t="s">
        <v>245</v>
      </c>
      <c r="L26" s="146">
        <v>43338</v>
      </c>
      <c r="M26" s="147">
        <v>9.6469907407407407E-2</v>
      </c>
      <c r="N26" s="143" t="s">
        <v>667</v>
      </c>
      <c r="O26" s="139" t="s">
        <v>668</v>
      </c>
      <c r="P26" s="139" t="s">
        <v>669</v>
      </c>
      <c r="Q26" s="143" t="s">
        <v>1792</v>
      </c>
      <c r="R26" s="143" t="s">
        <v>8</v>
      </c>
      <c r="S26" t="s">
        <v>1804</v>
      </c>
    </row>
    <row r="27" spans="2:19" x14ac:dyDescent="0.25">
      <c r="B27" s="14">
        <v>17</v>
      </c>
      <c r="C27" s="139" t="s">
        <v>588</v>
      </c>
      <c r="D27" s="143" t="s">
        <v>202</v>
      </c>
      <c r="E27" s="139" t="s">
        <v>590</v>
      </c>
      <c r="F27" s="143" t="s">
        <v>326</v>
      </c>
      <c r="G27" s="14">
        <v>32</v>
      </c>
      <c r="H27" s="143" t="s">
        <v>597</v>
      </c>
      <c r="I27" s="143" t="s">
        <v>637</v>
      </c>
      <c r="J27" s="143" t="s">
        <v>670</v>
      </c>
      <c r="K27" s="143" t="s">
        <v>245</v>
      </c>
      <c r="L27" s="146">
        <v>43338</v>
      </c>
      <c r="M27" s="147">
        <v>6.3032407407407412E-2</v>
      </c>
      <c r="N27" s="143" t="s">
        <v>671</v>
      </c>
      <c r="O27" s="139" t="s">
        <v>672</v>
      </c>
      <c r="P27" s="139" t="s">
        <v>363</v>
      </c>
      <c r="Q27" s="143"/>
      <c r="R27" s="143"/>
    </row>
    <row r="28" spans="2:19" x14ac:dyDescent="0.25">
      <c r="B28" s="14">
        <v>18</v>
      </c>
      <c r="C28" s="139" t="s">
        <v>596</v>
      </c>
      <c r="D28" s="143" t="s">
        <v>202</v>
      </c>
      <c r="E28" s="139" t="s">
        <v>305</v>
      </c>
      <c r="F28" s="143" t="s">
        <v>334</v>
      </c>
      <c r="G28" s="14">
        <v>42</v>
      </c>
      <c r="H28" s="143" t="s">
        <v>597</v>
      </c>
      <c r="I28" s="143" t="s">
        <v>597</v>
      </c>
      <c r="J28" s="143" t="s">
        <v>673</v>
      </c>
      <c r="K28" s="143" t="s">
        <v>245</v>
      </c>
      <c r="L28" s="146">
        <v>43338</v>
      </c>
      <c r="M28" s="147">
        <v>7.8750000000000001E-2</v>
      </c>
      <c r="N28" s="143" t="s">
        <v>674</v>
      </c>
      <c r="O28" s="139" t="s">
        <v>675</v>
      </c>
      <c r="P28" s="139" t="s">
        <v>676</v>
      </c>
      <c r="Q28" s="143"/>
      <c r="R28" s="143"/>
    </row>
    <row r="29" spans="2:19" x14ac:dyDescent="0.25">
      <c r="B29" s="14">
        <v>19</v>
      </c>
      <c r="C29" s="139" t="s">
        <v>595</v>
      </c>
      <c r="D29" s="143" t="s">
        <v>202</v>
      </c>
      <c r="E29" s="139" t="s">
        <v>306</v>
      </c>
      <c r="F29" s="143" t="s">
        <v>334</v>
      </c>
      <c r="G29" s="14">
        <v>59</v>
      </c>
      <c r="H29" s="143" t="s">
        <v>597</v>
      </c>
      <c r="I29" s="143" t="s">
        <v>637</v>
      </c>
      <c r="J29" s="143" t="s">
        <v>677</v>
      </c>
      <c r="K29" s="143" t="s">
        <v>245</v>
      </c>
      <c r="L29" s="146">
        <v>43338</v>
      </c>
      <c r="M29" s="147">
        <v>9.3067129629629639E-2</v>
      </c>
      <c r="N29" s="143" t="s">
        <v>674</v>
      </c>
      <c r="O29" s="139" t="s">
        <v>678</v>
      </c>
      <c r="P29" s="139" t="s">
        <v>676</v>
      </c>
      <c r="Q29" s="143"/>
      <c r="R29" s="143"/>
    </row>
    <row r="30" spans="2:19" x14ac:dyDescent="0.25">
      <c r="B30" s="14">
        <v>20</v>
      </c>
      <c r="C30" s="139" t="s">
        <v>591</v>
      </c>
      <c r="D30" s="143" t="s">
        <v>7</v>
      </c>
      <c r="E30" s="139" t="s">
        <v>593</v>
      </c>
      <c r="F30" s="143" t="s">
        <v>330</v>
      </c>
      <c r="G30" s="14">
        <v>106</v>
      </c>
      <c r="H30" s="143" t="s">
        <v>679</v>
      </c>
      <c r="I30" s="143" t="s">
        <v>332</v>
      </c>
      <c r="J30" s="143" t="s">
        <v>680</v>
      </c>
      <c r="K30" s="143" t="s">
        <v>245</v>
      </c>
      <c r="L30" s="146">
        <v>43338</v>
      </c>
      <c r="M30" s="147">
        <v>0.10350694444444446</v>
      </c>
      <c r="N30" s="143" t="s">
        <v>671</v>
      </c>
      <c r="O30" s="139" t="s">
        <v>681</v>
      </c>
      <c r="P30" s="139" t="s">
        <v>363</v>
      </c>
      <c r="Q30" s="143"/>
      <c r="R30" s="143"/>
      <c r="S30" t="s">
        <v>1010</v>
      </c>
    </row>
    <row r="31" spans="2:19" x14ac:dyDescent="0.25">
      <c r="B31" s="14">
        <v>21</v>
      </c>
      <c r="C31" s="139" t="s">
        <v>590</v>
      </c>
      <c r="D31" s="143" t="s">
        <v>202</v>
      </c>
      <c r="E31" s="139" t="s">
        <v>593</v>
      </c>
      <c r="F31" s="143" t="s">
        <v>334</v>
      </c>
      <c r="G31" s="14">
        <v>43</v>
      </c>
      <c r="H31" s="143" t="s">
        <v>653</v>
      </c>
      <c r="I31" s="143" t="s">
        <v>597</v>
      </c>
      <c r="J31" s="143" t="s">
        <v>682</v>
      </c>
      <c r="K31" s="143" t="s">
        <v>245</v>
      </c>
      <c r="L31" s="146">
        <v>43338</v>
      </c>
      <c r="M31" s="147">
        <v>7.1712962962962964E-2</v>
      </c>
      <c r="N31" s="143" t="s">
        <v>683</v>
      </c>
      <c r="O31" s="139" t="s">
        <v>684</v>
      </c>
      <c r="P31" s="139" t="s">
        <v>685</v>
      </c>
      <c r="Q31" s="143"/>
      <c r="R31" s="143"/>
    </row>
    <row r="32" spans="2:19" x14ac:dyDescent="0.25">
      <c r="B32" s="14">
        <v>22</v>
      </c>
      <c r="C32" s="139" t="s">
        <v>306</v>
      </c>
      <c r="D32" s="143" t="s">
        <v>7</v>
      </c>
      <c r="E32" s="139" t="s">
        <v>591</v>
      </c>
      <c r="F32" s="143" t="s">
        <v>330</v>
      </c>
      <c r="G32" s="14">
        <v>47</v>
      </c>
      <c r="H32" s="143" t="s">
        <v>686</v>
      </c>
      <c r="I32" s="143" t="s">
        <v>687</v>
      </c>
      <c r="J32" s="143" t="s">
        <v>688</v>
      </c>
      <c r="K32" s="143" t="s">
        <v>245</v>
      </c>
      <c r="L32" s="146">
        <v>43338</v>
      </c>
      <c r="M32" s="147">
        <v>7.8819444444444442E-2</v>
      </c>
      <c r="N32" s="143" t="s">
        <v>38</v>
      </c>
      <c r="O32" s="139" t="s">
        <v>689</v>
      </c>
      <c r="P32" s="139" t="s">
        <v>432</v>
      </c>
      <c r="Q32" s="143"/>
      <c r="R32" s="143"/>
    </row>
    <row r="33" spans="2:19" x14ac:dyDescent="0.25">
      <c r="B33" s="14">
        <v>23</v>
      </c>
      <c r="C33" s="139" t="s">
        <v>305</v>
      </c>
      <c r="D33" s="143" t="s">
        <v>202</v>
      </c>
      <c r="E33" s="139" t="s">
        <v>595</v>
      </c>
      <c r="F33" s="143" t="s">
        <v>326</v>
      </c>
      <c r="G33" s="14">
        <v>27</v>
      </c>
      <c r="H33" s="143" t="s">
        <v>597</v>
      </c>
      <c r="I33" s="143" t="s">
        <v>597</v>
      </c>
      <c r="J33" s="143" t="s">
        <v>690</v>
      </c>
      <c r="K33" s="143" t="s">
        <v>245</v>
      </c>
      <c r="L33" s="146">
        <v>43338</v>
      </c>
      <c r="M33" s="147">
        <v>4.9849537037037039E-2</v>
      </c>
      <c r="N33" s="143" t="s">
        <v>691</v>
      </c>
      <c r="O33" s="139" t="s">
        <v>692</v>
      </c>
      <c r="P33" s="139" t="s">
        <v>693</v>
      </c>
      <c r="Q33" s="143"/>
      <c r="R33" s="143"/>
    </row>
    <row r="34" spans="2:19" x14ac:dyDescent="0.25">
      <c r="B34" s="14">
        <v>24</v>
      </c>
      <c r="C34" s="139" t="s">
        <v>588</v>
      </c>
      <c r="D34" s="143" t="s">
        <v>202</v>
      </c>
      <c r="E34" s="139" t="s">
        <v>596</v>
      </c>
      <c r="F34" s="143" t="s">
        <v>334</v>
      </c>
      <c r="G34" s="14">
        <v>42</v>
      </c>
      <c r="H34" s="143" t="s">
        <v>694</v>
      </c>
      <c r="I34" s="143" t="s">
        <v>597</v>
      </c>
      <c r="J34" s="143" t="s">
        <v>695</v>
      </c>
      <c r="K34" s="143" t="s">
        <v>245</v>
      </c>
      <c r="L34" s="146">
        <v>43338</v>
      </c>
      <c r="M34" s="147">
        <v>7.7106481481481484E-2</v>
      </c>
      <c r="N34" s="143" t="s">
        <v>691</v>
      </c>
      <c r="O34" s="139" t="s">
        <v>696</v>
      </c>
      <c r="P34" s="139" t="s">
        <v>693</v>
      </c>
      <c r="Q34" s="143"/>
      <c r="R34" s="143"/>
    </row>
    <row r="35" spans="2:19" x14ac:dyDescent="0.25">
      <c r="B35" s="14">
        <v>25</v>
      </c>
      <c r="C35" s="139" t="s">
        <v>596</v>
      </c>
      <c r="D35" s="143" t="s">
        <v>202</v>
      </c>
      <c r="E35" s="139" t="s">
        <v>590</v>
      </c>
      <c r="F35" s="143" t="s">
        <v>347</v>
      </c>
      <c r="G35" s="14">
        <v>58</v>
      </c>
      <c r="H35" s="143" t="s">
        <v>597</v>
      </c>
      <c r="I35" s="143" t="s">
        <v>597</v>
      </c>
      <c r="J35" s="143" t="s">
        <v>697</v>
      </c>
      <c r="K35" s="143" t="s">
        <v>245</v>
      </c>
      <c r="L35" s="146">
        <v>43338</v>
      </c>
      <c r="M35" s="147">
        <v>8.9918981481481475E-2</v>
      </c>
      <c r="N35" s="143" t="s">
        <v>698</v>
      </c>
      <c r="O35" s="139" t="s">
        <v>699</v>
      </c>
      <c r="P35" s="139" t="s">
        <v>700</v>
      </c>
      <c r="Q35" s="143" t="s">
        <v>1805</v>
      </c>
      <c r="R35" s="172" t="s">
        <v>1042</v>
      </c>
    </row>
    <row r="36" spans="2:19" x14ac:dyDescent="0.25">
      <c r="B36" s="14">
        <v>26</v>
      </c>
      <c r="C36" s="139" t="s">
        <v>595</v>
      </c>
      <c r="D36" s="143" t="s">
        <v>7</v>
      </c>
      <c r="E36" s="139" t="s">
        <v>588</v>
      </c>
      <c r="F36" s="143" t="s">
        <v>330</v>
      </c>
      <c r="G36" s="14">
        <v>58</v>
      </c>
      <c r="H36" s="143" t="s">
        <v>701</v>
      </c>
      <c r="I36" s="143" t="s">
        <v>702</v>
      </c>
      <c r="J36" s="143" t="s">
        <v>703</v>
      </c>
      <c r="K36" s="143" t="s">
        <v>245</v>
      </c>
      <c r="L36" s="146">
        <v>43339</v>
      </c>
      <c r="M36" s="147">
        <v>8.7372685185185192E-2</v>
      </c>
      <c r="N36" s="143" t="s">
        <v>698</v>
      </c>
      <c r="O36" s="139" t="s">
        <v>704</v>
      </c>
      <c r="P36" s="139" t="s">
        <v>700</v>
      </c>
      <c r="Q36" s="143"/>
      <c r="R36" s="143"/>
    </row>
    <row r="37" spans="2:19" x14ac:dyDescent="0.25">
      <c r="B37" s="14">
        <v>27</v>
      </c>
      <c r="C37" s="139" t="s">
        <v>591</v>
      </c>
      <c r="D37" s="143" t="s">
        <v>8</v>
      </c>
      <c r="E37" s="139" t="s">
        <v>305</v>
      </c>
      <c r="F37" s="143" t="s">
        <v>330</v>
      </c>
      <c r="G37" s="14">
        <v>41</v>
      </c>
      <c r="H37" s="143" t="s">
        <v>705</v>
      </c>
      <c r="I37" s="143" t="s">
        <v>506</v>
      </c>
      <c r="J37" s="143" t="s">
        <v>706</v>
      </c>
      <c r="K37" s="143" t="s">
        <v>245</v>
      </c>
      <c r="L37" s="146">
        <v>43339</v>
      </c>
      <c r="M37" s="147">
        <v>9.1307870370370373E-2</v>
      </c>
      <c r="N37" s="143" t="s">
        <v>26</v>
      </c>
      <c r="O37" s="139" t="s">
        <v>707</v>
      </c>
      <c r="P37" s="139" t="s">
        <v>375</v>
      </c>
      <c r="Q37" s="143"/>
      <c r="R37" s="143"/>
    </row>
    <row r="38" spans="2:19" x14ac:dyDescent="0.25">
      <c r="B38" s="14">
        <v>28</v>
      </c>
      <c r="C38" s="139" t="s">
        <v>593</v>
      </c>
      <c r="D38" s="143" t="s">
        <v>7</v>
      </c>
      <c r="E38" s="139" t="s">
        <v>306</v>
      </c>
      <c r="F38" s="143" t="s">
        <v>347</v>
      </c>
      <c r="G38" s="14">
        <v>52</v>
      </c>
      <c r="H38" s="143" t="s">
        <v>708</v>
      </c>
      <c r="I38" s="143" t="s">
        <v>709</v>
      </c>
      <c r="J38" s="143" t="s">
        <v>710</v>
      </c>
      <c r="K38" s="143" t="s">
        <v>245</v>
      </c>
      <c r="L38" s="146">
        <v>43339</v>
      </c>
      <c r="M38" s="147">
        <v>8.0428240740740745E-2</v>
      </c>
      <c r="N38" s="143" t="s">
        <v>18</v>
      </c>
      <c r="O38" s="139" t="s">
        <v>711</v>
      </c>
      <c r="P38" s="139" t="s">
        <v>415</v>
      </c>
      <c r="Q38" s="143" t="s">
        <v>1806</v>
      </c>
      <c r="R38" s="172" t="s">
        <v>7</v>
      </c>
      <c r="S38" t="s">
        <v>1807</v>
      </c>
    </row>
    <row r="39" spans="2:19" x14ac:dyDescent="0.25">
      <c r="B39" s="14">
        <v>29</v>
      </c>
      <c r="C39" s="139" t="s">
        <v>590</v>
      </c>
      <c r="D39" s="143" t="s">
        <v>202</v>
      </c>
      <c r="E39" s="139" t="s">
        <v>306</v>
      </c>
      <c r="F39" s="143" t="s">
        <v>334</v>
      </c>
      <c r="G39" s="14">
        <v>98</v>
      </c>
      <c r="H39" s="143" t="s">
        <v>653</v>
      </c>
      <c r="I39" s="143" t="s">
        <v>653</v>
      </c>
      <c r="J39" s="143" t="s">
        <v>712</v>
      </c>
      <c r="K39" s="143" t="s">
        <v>245</v>
      </c>
      <c r="L39" s="146">
        <v>43339</v>
      </c>
      <c r="M39" s="147">
        <v>0.10503472222222222</v>
      </c>
      <c r="N39" s="143" t="s">
        <v>599</v>
      </c>
      <c r="O39" s="139" t="s">
        <v>713</v>
      </c>
      <c r="P39" s="139" t="s">
        <v>601</v>
      </c>
      <c r="Q39" s="143"/>
      <c r="R39" s="143"/>
    </row>
    <row r="40" spans="2:19" x14ac:dyDescent="0.25">
      <c r="B40" s="14">
        <v>30</v>
      </c>
      <c r="C40" s="139" t="s">
        <v>593</v>
      </c>
      <c r="D40" s="143" t="s">
        <v>8</v>
      </c>
      <c r="E40" s="139" t="s">
        <v>305</v>
      </c>
      <c r="F40" s="143" t="s">
        <v>330</v>
      </c>
      <c r="G40" s="14">
        <v>57</v>
      </c>
      <c r="H40" s="143" t="s">
        <v>714</v>
      </c>
      <c r="I40" s="143" t="s">
        <v>715</v>
      </c>
      <c r="J40" s="143" t="s">
        <v>716</v>
      </c>
      <c r="K40" s="143" t="s">
        <v>245</v>
      </c>
      <c r="L40" s="146">
        <v>43339</v>
      </c>
      <c r="M40" s="147">
        <v>9.4421296296296295E-2</v>
      </c>
      <c r="N40" s="143" t="s">
        <v>717</v>
      </c>
      <c r="O40" s="139" t="s">
        <v>718</v>
      </c>
      <c r="P40" s="139" t="s">
        <v>719</v>
      </c>
      <c r="Q40" s="143"/>
      <c r="R40" s="143"/>
    </row>
    <row r="41" spans="2:19" x14ac:dyDescent="0.25">
      <c r="B41" s="14">
        <v>31</v>
      </c>
      <c r="C41" s="139" t="s">
        <v>591</v>
      </c>
      <c r="D41" s="143" t="s">
        <v>202</v>
      </c>
      <c r="E41" s="139" t="s">
        <v>588</v>
      </c>
      <c r="F41" s="143" t="s">
        <v>347</v>
      </c>
      <c r="G41" s="14">
        <v>121</v>
      </c>
      <c r="H41" s="143" t="s">
        <v>597</v>
      </c>
      <c r="I41" s="143" t="s">
        <v>597</v>
      </c>
      <c r="J41" s="143" t="s">
        <v>720</v>
      </c>
      <c r="K41" s="143" t="s">
        <v>245</v>
      </c>
      <c r="L41" s="146">
        <v>43339</v>
      </c>
      <c r="M41" s="147">
        <v>0.10906249999999999</v>
      </c>
      <c r="N41" s="143" t="s">
        <v>717</v>
      </c>
      <c r="O41" s="139" t="s">
        <v>721</v>
      </c>
      <c r="P41" s="139" t="s">
        <v>719</v>
      </c>
      <c r="Q41" s="143" t="s">
        <v>1808</v>
      </c>
      <c r="R41" s="172" t="s">
        <v>1042</v>
      </c>
    </row>
    <row r="42" spans="2:19" x14ac:dyDescent="0.25">
      <c r="B42" s="14">
        <v>32</v>
      </c>
      <c r="C42" s="139" t="s">
        <v>595</v>
      </c>
      <c r="D42" s="143" t="s">
        <v>202</v>
      </c>
      <c r="E42" s="139" t="s">
        <v>596</v>
      </c>
      <c r="F42" s="143" t="s">
        <v>334</v>
      </c>
      <c r="G42" s="14">
        <v>48</v>
      </c>
      <c r="H42" s="143" t="s">
        <v>597</v>
      </c>
      <c r="I42" s="143" t="s">
        <v>597</v>
      </c>
      <c r="J42" s="143" t="s">
        <v>722</v>
      </c>
      <c r="K42" s="143" t="s">
        <v>245</v>
      </c>
      <c r="L42" s="146">
        <v>43339</v>
      </c>
      <c r="M42" s="147">
        <v>7.7534722222222227E-2</v>
      </c>
      <c r="N42" s="143" t="s">
        <v>599</v>
      </c>
      <c r="O42" s="139" t="s">
        <v>723</v>
      </c>
      <c r="P42" s="139" t="s">
        <v>601</v>
      </c>
      <c r="Q42" s="143"/>
      <c r="R42" s="143"/>
    </row>
    <row r="43" spans="2:19" x14ac:dyDescent="0.25">
      <c r="B43" s="14">
        <v>33</v>
      </c>
      <c r="C43" s="139" t="s">
        <v>595</v>
      </c>
      <c r="D43" s="143" t="s">
        <v>202</v>
      </c>
      <c r="E43" s="139" t="s">
        <v>590</v>
      </c>
      <c r="F43" s="143" t="s">
        <v>334</v>
      </c>
      <c r="G43" s="14">
        <v>46</v>
      </c>
      <c r="H43" s="143" t="s">
        <v>597</v>
      </c>
      <c r="I43" s="143" t="s">
        <v>637</v>
      </c>
      <c r="J43" s="143" t="s">
        <v>724</v>
      </c>
      <c r="K43" s="143" t="s">
        <v>245</v>
      </c>
      <c r="L43" s="146">
        <v>43339</v>
      </c>
      <c r="M43" s="147">
        <v>7.7268518518518514E-2</v>
      </c>
      <c r="N43" s="143" t="s">
        <v>725</v>
      </c>
      <c r="O43" s="139" t="s">
        <v>726</v>
      </c>
      <c r="P43" s="139" t="s">
        <v>727</v>
      </c>
      <c r="Q43" s="143"/>
      <c r="R43" s="143"/>
    </row>
    <row r="44" spans="2:19" x14ac:dyDescent="0.25">
      <c r="B44" s="14">
        <v>34</v>
      </c>
      <c r="C44" s="139" t="s">
        <v>596</v>
      </c>
      <c r="D44" s="143" t="s">
        <v>202</v>
      </c>
      <c r="E44" s="139" t="s">
        <v>591</v>
      </c>
      <c r="F44" s="143" t="s">
        <v>334</v>
      </c>
      <c r="G44" s="14">
        <v>58</v>
      </c>
      <c r="H44" s="143" t="s">
        <v>597</v>
      </c>
      <c r="I44" s="143" t="s">
        <v>597</v>
      </c>
      <c r="J44" s="143" t="s">
        <v>728</v>
      </c>
      <c r="K44" s="143" t="s">
        <v>245</v>
      </c>
      <c r="L44" s="146">
        <v>43339</v>
      </c>
      <c r="M44" s="147">
        <v>9.0821759259259269E-2</v>
      </c>
      <c r="N44" s="143" t="s">
        <v>729</v>
      </c>
      <c r="O44" s="139" t="s">
        <v>730</v>
      </c>
      <c r="P44" s="139" t="s">
        <v>731</v>
      </c>
      <c r="Q44" s="143"/>
      <c r="R44" s="143"/>
    </row>
    <row r="45" spans="2:19" x14ac:dyDescent="0.25">
      <c r="B45" s="14">
        <v>35</v>
      </c>
      <c r="C45" s="139" t="s">
        <v>588</v>
      </c>
      <c r="D45" s="143" t="s">
        <v>7</v>
      </c>
      <c r="E45" s="139" t="s">
        <v>593</v>
      </c>
      <c r="F45" s="143" t="s">
        <v>330</v>
      </c>
      <c r="G45" s="14">
        <v>39</v>
      </c>
      <c r="H45" s="143" t="s">
        <v>608</v>
      </c>
      <c r="I45" s="143" t="s">
        <v>732</v>
      </c>
      <c r="J45" s="143" t="s">
        <v>733</v>
      </c>
      <c r="K45" s="143" t="s">
        <v>245</v>
      </c>
      <c r="L45" s="146">
        <v>43339</v>
      </c>
      <c r="M45" s="147">
        <v>7.6875000000000013E-2</v>
      </c>
      <c r="N45" s="143" t="s">
        <v>729</v>
      </c>
      <c r="O45" s="139" t="s">
        <v>734</v>
      </c>
      <c r="P45" s="139" t="s">
        <v>731</v>
      </c>
      <c r="Q45" s="143"/>
      <c r="R45" s="143"/>
    </row>
    <row r="46" spans="2:19" x14ac:dyDescent="0.25">
      <c r="B46" s="14">
        <v>36</v>
      </c>
      <c r="C46" s="139" t="s">
        <v>305</v>
      </c>
      <c r="D46" s="143" t="s">
        <v>7</v>
      </c>
      <c r="E46" s="139" t="s">
        <v>306</v>
      </c>
      <c r="F46" s="143" t="s">
        <v>347</v>
      </c>
      <c r="G46" s="14">
        <v>51</v>
      </c>
      <c r="H46" s="143" t="s">
        <v>411</v>
      </c>
      <c r="I46" s="143" t="s">
        <v>735</v>
      </c>
      <c r="J46" s="143" t="s">
        <v>736</v>
      </c>
      <c r="K46" s="143" t="s">
        <v>245</v>
      </c>
      <c r="L46" s="146">
        <v>43339</v>
      </c>
      <c r="M46" s="147">
        <v>8.998842592592593E-2</v>
      </c>
      <c r="N46" s="143" t="s">
        <v>625</v>
      </c>
      <c r="O46" s="139" t="s">
        <v>737</v>
      </c>
      <c r="P46" s="139" t="s">
        <v>627</v>
      </c>
      <c r="Q46" s="143" t="s">
        <v>1773</v>
      </c>
      <c r="R46" s="143" t="s">
        <v>7</v>
      </c>
      <c r="S46" t="s">
        <v>1809</v>
      </c>
    </row>
    <row r="47" spans="2:19" x14ac:dyDescent="0.25">
      <c r="B47" s="14">
        <v>37</v>
      </c>
      <c r="C47" s="139" t="s">
        <v>590</v>
      </c>
      <c r="D47" s="143" t="s">
        <v>202</v>
      </c>
      <c r="E47" s="139" t="s">
        <v>305</v>
      </c>
      <c r="F47" s="143" t="s">
        <v>334</v>
      </c>
      <c r="G47" s="14">
        <v>46</v>
      </c>
      <c r="H47" s="143" t="s">
        <v>653</v>
      </c>
      <c r="I47" s="143" t="s">
        <v>597</v>
      </c>
      <c r="J47" s="143" t="s">
        <v>738</v>
      </c>
      <c r="K47" s="143" t="s">
        <v>245</v>
      </c>
      <c r="L47" s="146">
        <v>43340</v>
      </c>
      <c r="M47" s="147">
        <v>7.8067129629629625E-2</v>
      </c>
      <c r="N47" s="143" t="s">
        <v>739</v>
      </c>
      <c r="O47" s="139" t="s">
        <v>740</v>
      </c>
      <c r="P47" s="139" t="s">
        <v>329</v>
      </c>
      <c r="Q47" s="143"/>
      <c r="R47" s="143"/>
    </row>
    <row r="48" spans="2:19" x14ac:dyDescent="0.25">
      <c r="B48" s="14">
        <v>38</v>
      </c>
      <c r="C48" s="139" t="s">
        <v>306</v>
      </c>
      <c r="D48" s="143" t="s">
        <v>8</v>
      </c>
      <c r="E48" s="139" t="s">
        <v>588</v>
      </c>
      <c r="F48" s="143" t="s">
        <v>347</v>
      </c>
      <c r="G48" s="14">
        <v>50</v>
      </c>
      <c r="H48" s="143" t="s">
        <v>741</v>
      </c>
      <c r="I48" s="143" t="s">
        <v>665</v>
      </c>
      <c r="J48" s="143" t="s">
        <v>742</v>
      </c>
      <c r="K48" s="143" t="s">
        <v>245</v>
      </c>
      <c r="L48" s="146">
        <v>43340</v>
      </c>
      <c r="M48" s="147">
        <v>8.519675925925925E-2</v>
      </c>
      <c r="N48" s="143" t="s">
        <v>743</v>
      </c>
      <c r="O48" s="139" t="s">
        <v>744</v>
      </c>
      <c r="P48" s="139" t="s">
        <v>745</v>
      </c>
      <c r="Q48" s="143" t="s">
        <v>1810</v>
      </c>
      <c r="R48" s="143" t="s">
        <v>8</v>
      </c>
      <c r="S48" t="s">
        <v>1811</v>
      </c>
    </row>
    <row r="49" spans="2:19" x14ac:dyDescent="0.25">
      <c r="B49" s="14">
        <v>39</v>
      </c>
      <c r="C49" s="139" t="s">
        <v>593</v>
      </c>
      <c r="D49" s="143" t="s">
        <v>202</v>
      </c>
      <c r="E49" s="139" t="s">
        <v>596</v>
      </c>
      <c r="F49" s="143" t="s">
        <v>334</v>
      </c>
      <c r="G49" s="14">
        <v>88</v>
      </c>
      <c r="H49" s="143" t="s">
        <v>597</v>
      </c>
      <c r="I49" s="143" t="s">
        <v>597</v>
      </c>
      <c r="J49" s="143" t="s">
        <v>746</v>
      </c>
      <c r="K49" s="143" t="s">
        <v>245</v>
      </c>
      <c r="L49" s="146">
        <v>43340</v>
      </c>
      <c r="M49" s="147">
        <v>9.5972222222222223E-2</v>
      </c>
      <c r="N49" s="143" t="s">
        <v>747</v>
      </c>
      <c r="O49" s="139" t="s">
        <v>748</v>
      </c>
      <c r="P49" s="139" t="s">
        <v>749</v>
      </c>
      <c r="Q49" s="143"/>
      <c r="R49" s="143"/>
    </row>
    <row r="50" spans="2:19" x14ac:dyDescent="0.25">
      <c r="B50" s="14">
        <v>40</v>
      </c>
      <c r="C50" s="139" t="s">
        <v>591</v>
      </c>
      <c r="D50" s="143" t="s">
        <v>202</v>
      </c>
      <c r="E50" s="139" t="s">
        <v>595</v>
      </c>
      <c r="F50" s="143" t="s">
        <v>326</v>
      </c>
      <c r="G50" s="14">
        <v>55</v>
      </c>
      <c r="H50" s="143" t="s">
        <v>597</v>
      </c>
      <c r="I50" s="143" t="s">
        <v>597</v>
      </c>
      <c r="J50" s="143" t="s">
        <v>750</v>
      </c>
      <c r="K50" s="143" t="s">
        <v>245</v>
      </c>
      <c r="L50" s="146">
        <v>43340</v>
      </c>
      <c r="M50" s="147">
        <v>8.4953703703703698E-2</v>
      </c>
      <c r="N50" s="143" t="s">
        <v>751</v>
      </c>
      <c r="O50" s="139" t="s">
        <v>752</v>
      </c>
      <c r="P50" s="139" t="s">
        <v>753</v>
      </c>
      <c r="Q50" s="143"/>
      <c r="R50" s="143"/>
    </row>
    <row r="51" spans="2:19" x14ac:dyDescent="0.25">
      <c r="B51" s="14">
        <v>41</v>
      </c>
      <c r="C51" s="139" t="s">
        <v>591</v>
      </c>
      <c r="D51" s="143" t="s">
        <v>202</v>
      </c>
      <c r="E51" s="139" t="s">
        <v>590</v>
      </c>
      <c r="F51" s="143" t="s">
        <v>326</v>
      </c>
      <c r="G51" s="14">
        <v>77</v>
      </c>
      <c r="H51" s="143" t="s">
        <v>597</v>
      </c>
      <c r="I51" s="143" t="s">
        <v>637</v>
      </c>
      <c r="J51" s="143" t="s">
        <v>754</v>
      </c>
      <c r="K51" s="143" t="s">
        <v>245</v>
      </c>
      <c r="L51" s="146">
        <v>43340</v>
      </c>
      <c r="M51" s="147">
        <v>9.976851851851852E-2</v>
      </c>
      <c r="N51" s="143" t="s">
        <v>45</v>
      </c>
      <c r="O51" s="139" t="s">
        <v>755</v>
      </c>
      <c r="P51" s="139" t="s">
        <v>360</v>
      </c>
      <c r="Q51" s="143"/>
      <c r="R51" s="143"/>
    </row>
    <row r="52" spans="2:19" x14ac:dyDescent="0.25">
      <c r="B52" s="14">
        <v>42</v>
      </c>
      <c r="C52" s="139" t="s">
        <v>595</v>
      </c>
      <c r="D52" s="143" t="s">
        <v>202</v>
      </c>
      <c r="E52" s="139" t="s">
        <v>593</v>
      </c>
      <c r="F52" s="143" t="s">
        <v>326</v>
      </c>
      <c r="G52" s="14">
        <v>53</v>
      </c>
      <c r="H52" s="143" t="s">
        <v>597</v>
      </c>
      <c r="I52" s="143" t="s">
        <v>597</v>
      </c>
      <c r="J52" s="143" t="s">
        <v>756</v>
      </c>
      <c r="K52" s="143" t="s">
        <v>245</v>
      </c>
      <c r="L52" s="146">
        <v>43340</v>
      </c>
      <c r="M52" s="147">
        <v>7.7696759259259257E-2</v>
      </c>
      <c r="N52" s="143" t="s">
        <v>40</v>
      </c>
      <c r="O52" s="139" t="s">
        <v>757</v>
      </c>
      <c r="P52" s="139" t="s">
        <v>358</v>
      </c>
      <c r="Q52" s="143"/>
      <c r="R52" s="143"/>
    </row>
    <row r="53" spans="2:19" x14ac:dyDescent="0.25">
      <c r="B53" s="14">
        <v>43</v>
      </c>
      <c r="C53" s="139" t="s">
        <v>596</v>
      </c>
      <c r="D53" s="143" t="s">
        <v>202</v>
      </c>
      <c r="E53" s="139" t="s">
        <v>306</v>
      </c>
      <c r="F53" s="143" t="s">
        <v>326</v>
      </c>
      <c r="G53" s="14">
        <v>48</v>
      </c>
      <c r="H53" s="143" t="s">
        <v>597</v>
      </c>
      <c r="I53" s="143" t="s">
        <v>637</v>
      </c>
      <c r="J53" s="143" t="s">
        <v>758</v>
      </c>
      <c r="K53" s="143" t="s">
        <v>245</v>
      </c>
      <c r="L53" s="146">
        <v>43340</v>
      </c>
      <c r="M53" s="147">
        <v>8.3668981481481483E-2</v>
      </c>
      <c r="N53" s="143" t="s">
        <v>667</v>
      </c>
      <c r="O53" s="139" t="s">
        <v>759</v>
      </c>
      <c r="P53" s="139" t="s">
        <v>669</v>
      </c>
      <c r="Q53" s="143"/>
      <c r="R53" s="143"/>
    </row>
    <row r="54" spans="2:19" x14ac:dyDescent="0.25">
      <c r="B54" s="14">
        <v>44</v>
      </c>
      <c r="C54" s="139" t="s">
        <v>588</v>
      </c>
      <c r="D54" s="143" t="s">
        <v>202</v>
      </c>
      <c r="E54" s="139" t="s">
        <v>305</v>
      </c>
      <c r="F54" s="143" t="s">
        <v>326</v>
      </c>
      <c r="G54" s="14">
        <v>56</v>
      </c>
      <c r="H54" s="143" t="s">
        <v>597</v>
      </c>
      <c r="I54" s="143" t="s">
        <v>597</v>
      </c>
      <c r="J54" s="143" t="s">
        <v>760</v>
      </c>
      <c r="K54" s="143" t="s">
        <v>245</v>
      </c>
      <c r="L54" s="146">
        <v>43340</v>
      </c>
      <c r="M54" s="147">
        <v>8.9351851851851849E-2</v>
      </c>
      <c r="N54" s="143" t="s">
        <v>45</v>
      </c>
      <c r="O54" s="139" t="s">
        <v>761</v>
      </c>
      <c r="P54" s="139" t="s">
        <v>360</v>
      </c>
      <c r="Q54" s="143"/>
      <c r="R54" s="143"/>
      <c r="S54" t="s">
        <v>1009</v>
      </c>
    </row>
    <row r="55" spans="2:19" x14ac:dyDescent="0.25">
      <c r="B55" s="14">
        <v>45</v>
      </c>
      <c r="C55" s="139" t="s">
        <v>590</v>
      </c>
      <c r="D55" s="143" t="s">
        <v>202</v>
      </c>
      <c r="E55" s="139" t="s">
        <v>588</v>
      </c>
      <c r="F55" s="143" t="s">
        <v>334</v>
      </c>
      <c r="G55" s="14">
        <v>53</v>
      </c>
      <c r="H55" s="143" t="s">
        <v>653</v>
      </c>
      <c r="I55" s="143" t="s">
        <v>597</v>
      </c>
      <c r="J55" s="143" t="s">
        <v>762</v>
      </c>
      <c r="K55" s="143" t="s">
        <v>245</v>
      </c>
      <c r="L55" s="146">
        <v>43340</v>
      </c>
      <c r="M55" s="147">
        <v>7.9988425925925921E-2</v>
      </c>
      <c r="N55" s="143" t="s">
        <v>671</v>
      </c>
      <c r="O55" s="139" t="s">
        <v>763</v>
      </c>
      <c r="P55" s="139" t="s">
        <v>764</v>
      </c>
      <c r="Q55" s="143"/>
      <c r="R55" s="143"/>
    </row>
    <row r="56" spans="2:19" x14ac:dyDescent="0.25">
      <c r="B56" s="14">
        <v>46</v>
      </c>
      <c r="C56" s="139" t="s">
        <v>305</v>
      </c>
      <c r="D56" s="143" t="s">
        <v>202</v>
      </c>
      <c r="E56" s="139" t="s">
        <v>596</v>
      </c>
      <c r="F56" s="143" t="s">
        <v>326</v>
      </c>
      <c r="G56" s="14">
        <v>53</v>
      </c>
      <c r="H56" s="143" t="s">
        <v>597</v>
      </c>
      <c r="I56" s="143" t="s">
        <v>597</v>
      </c>
      <c r="J56" s="143" t="s">
        <v>765</v>
      </c>
      <c r="K56" s="143" t="s">
        <v>245</v>
      </c>
      <c r="L56" s="146">
        <v>43340</v>
      </c>
      <c r="M56" s="147">
        <v>8.6481481481481479E-2</v>
      </c>
      <c r="N56" s="143" t="s">
        <v>671</v>
      </c>
      <c r="O56" s="139" t="s">
        <v>766</v>
      </c>
      <c r="P56" s="139" t="s">
        <v>363</v>
      </c>
      <c r="Q56" s="143"/>
      <c r="R56" s="143"/>
    </row>
    <row r="57" spans="2:19" x14ac:dyDescent="0.25">
      <c r="B57" s="14">
        <v>47</v>
      </c>
      <c r="C57" s="139" t="s">
        <v>306</v>
      </c>
      <c r="D57" s="143" t="s">
        <v>7</v>
      </c>
      <c r="E57" s="139" t="s">
        <v>595</v>
      </c>
      <c r="F57" s="143" t="s">
        <v>330</v>
      </c>
      <c r="G57" s="14">
        <v>52</v>
      </c>
      <c r="H57" s="143" t="s">
        <v>767</v>
      </c>
      <c r="I57" s="143" t="s">
        <v>768</v>
      </c>
      <c r="J57" s="143" t="s">
        <v>769</v>
      </c>
      <c r="K57" s="143" t="s">
        <v>245</v>
      </c>
      <c r="L57" s="146">
        <v>43340</v>
      </c>
      <c r="M57" s="147">
        <v>8.773148148148148E-2</v>
      </c>
      <c r="N57" s="143" t="s">
        <v>674</v>
      </c>
      <c r="O57" s="139" t="s">
        <v>770</v>
      </c>
      <c r="P57" s="139" t="s">
        <v>676</v>
      </c>
      <c r="Q57" s="143"/>
      <c r="R57" s="143"/>
    </row>
    <row r="58" spans="2:19" x14ac:dyDescent="0.25">
      <c r="B58" s="14">
        <v>48</v>
      </c>
      <c r="C58" s="139" t="s">
        <v>593</v>
      </c>
      <c r="D58" s="143" t="s">
        <v>202</v>
      </c>
      <c r="E58" s="139" t="s">
        <v>591</v>
      </c>
      <c r="F58" s="143" t="s">
        <v>334</v>
      </c>
      <c r="G58" s="14">
        <v>45</v>
      </c>
      <c r="H58" s="143" t="s">
        <v>597</v>
      </c>
      <c r="I58" s="143" t="s">
        <v>597</v>
      </c>
      <c r="J58" s="143" t="s">
        <v>771</v>
      </c>
      <c r="K58" s="143" t="s">
        <v>245</v>
      </c>
      <c r="L58" s="146">
        <v>43340</v>
      </c>
      <c r="M58" s="147">
        <v>7.662037037037038E-2</v>
      </c>
      <c r="N58" s="143" t="s">
        <v>671</v>
      </c>
      <c r="O58" s="139" t="s">
        <v>772</v>
      </c>
      <c r="P58" s="139" t="s">
        <v>363</v>
      </c>
      <c r="Q58" s="143"/>
      <c r="R58" s="143"/>
    </row>
    <row r="59" spans="2:19" x14ac:dyDescent="0.25">
      <c r="B59" s="14">
        <v>49</v>
      </c>
      <c r="C59" s="139" t="s">
        <v>593</v>
      </c>
      <c r="D59" s="143" t="s">
        <v>202</v>
      </c>
      <c r="E59" s="139" t="s">
        <v>590</v>
      </c>
      <c r="F59" s="143" t="s">
        <v>334</v>
      </c>
      <c r="G59" s="14">
        <v>101</v>
      </c>
      <c r="H59" s="143" t="s">
        <v>597</v>
      </c>
      <c r="I59" s="143" t="s">
        <v>637</v>
      </c>
      <c r="J59" s="143" t="s">
        <v>773</v>
      </c>
      <c r="K59" s="143" t="s">
        <v>245</v>
      </c>
      <c r="L59" s="146">
        <v>43341</v>
      </c>
      <c r="M59" s="147">
        <v>0.10050925925925926</v>
      </c>
      <c r="N59" s="143" t="s">
        <v>17</v>
      </c>
      <c r="O59" s="139" t="s">
        <v>774</v>
      </c>
      <c r="P59" s="139" t="s">
        <v>428</v>
      </c>
      <c r="Q59" s="143"/>
      <c r="R59" s="143"/>
    </row>
    <row r="60" spans="2:19" x14ac:dyDescent="0.25">
      <c r="B60" s="14">
        <v>50</v>
      </c>
      <c r="C60" s="139" t="s">
        <v>591</v>
      </c>
      <c r="D60" s="143" t="s">
        <v>202</v>
      </c>
      <c r="E60" s="139" t="s">
        <v>306</v>
      </c>
      <c r="F60" s="143" t="s">
        <v>334</v>
      </c>
      <c r="G60" s="14">
        <v>74</v>
      </c>
      <c r="H60" s="143" t="s">
        <v>597</v>
      </c>
      <c r="I60" s="143" t="s">
        <v>637</v>
      </c>
      <c r="J60" s="143" t="s">
        <v>775</v>
      </c>
      <c r="K60" s="143" t="s">
        <v>245</v>
      </c>
      <c r="L60" s="146">
        <v>43341</v>
      </c>
      <c r="M60" s="147">
        <v>9.6296296296296283E-2</v>
      </c>
      <c r="N60" s="143" t="s">
        <v>683</v>
      </c>
      <c r="O60" s="139" t="s">
        <v>776</v>
      </c>
      <c r="P60" s="139" t="s">
        <v>685</v>
      </c>
      <c r="Q60" s="143"/>
      <c r="R60" s="143"/>
    </row>
    <row r="61" spans="2:19" x14ac:dyDescent="0.25">
      <c r="B61" s="14">
        <v>51</v>
      </c>
      <c r="C61" s="139" t="s">
        <v>595</v>
      </c>
      <c r="D61" s="143" t="s">
        <v>8</v>
      </c>
      <c r="E61" s="139" t="s">
        <v>305</v>
      </c>
      <c r="F61" s="143" t="s">
        <v>330</v>
      </c>
      <c r="G61" s="14">
        <v>66</v>
      </c>
      <c r="H61" s="143" t="s">
        <v>777</v>
      </c>
      <c r="I61" s="143" t="s">
        <v>778</v>
      </c>
      <c r="J61" s="143" t="s">
        <v>779</v>
      </c>
      <c r="K61" s="143" t="s">
        <v>245</v>
      </c>
      <c r="L61" s="146">
        <v>43341</v>
      </c>
      <c r="M61" s="147">
        <v>9.6087962962962958E-2</v>
      </c>
      <c r="N61" s="143" t="s">
        <v>691</v>
      </c>
      <c r="O61" s="139" t="s">
        <v>780</v>
      </c>
      <c r="P61" s="139" t="s">
        <v>693</v>
      </c>
      <c r="Q61" s="143"/>
      <c r="R61" s="143"/>
    </row>
    <row r="62" spans="2:19" x14ac:dyDescent="0.25">
      <c r="B62" s="14">
        <v>52</v>
      </c>
      <c r="C62" s="139" t="s">
        <v>596</v>
      </c>
      <c r="D62" s="143" t="s">
        <v>8</v>
      </c>
      <c r="E62" s="139" t="s">
        <v>588</v>
      </c>
      <c r="F62" s="143" t="s">
        <v>347</v>
      </c>
      <c r="G62" s="14">
        <v>77</v>
      </c>
      <c r="H62" s="143" t="s">
        <v>781</v>
      </c>
      <c r="I62" s="143" t="s">
        <v>665</v>
      </c>
      <c r="J62" s="143" t="s">
        <v>782</v>
      </c>
      <c r="K62" s="143" t="s">
        <v>245</v>
      </c>
      <c r="L62" s="146">
        <v>43341</v>
      </c>
      <c r="M62" s="147">
        <v>9.7430555555555562E-2</v>
      </c>
      <c r="N62" s="143" t="s">
        <v>17</v>
      </c>
      <c r="O62" s="139" t="s">
        <v>783</v>
      </c>
      <c r="P62" s="139" t="s">
        <v>428</v>
      </c>
      <c r="Q62" s="143" t="s">
        <v>1792</v>
      </c>
      <c r="R62" s="172" t="s">
        <v>8</v>
      </c>
      <c r="S62" t="s">
        <v>1822</v>
      </c>
    </row>
    <row r="63" spans="2:19" x14ac:dyDescent="0.25">
      <c r="B63" s="14">
        <v>53</v>
      </c>
      <c r="C63" s="139" t="s">
        <v>590</v>
      </c>
      <c r="D63" s="143" t="s">
        <v>202</v>
      </c>
      <c r="E63" s="139" t="s">
        <v>596</v>
      </c>
      <c r="F63" s="143" t="s">
        <v>334</v>
      </c>
      <c r="G63" s="14">
        <v>57</v>
      </c>
      <c r="H63" s="143" t="s">
        <v>653</v>
      </c>
      <c r="I63" s="143" t="s">
        <v>597</v>
      </c>
      <c r="J63" s="143" t="s">
        <v>784</v>
      </c>
      <c r="K63" s="143" t="s">
        <v>245</v>
      </c>
      <c r="L63" s="146">
        <v>43341</v>
      </c>
      <c r="M63" s="147">
        <v>8.8935185185185187E-2</v>
      </c>
      <c r="N63" s="143" t="s">
        <v>698</v>
      </c>
      <c r="O63" s="139" t="s">
        <v>785</v>
      </c>
      <c r="P63" s="139" t="s">
        <v>700</v>
      </c>
      <c r="Q63" s="143"/>
      <c r="R63" s="143"/>
    </row>
    <row r="64" spans="2:19" x14ac:dyDescent="0.25">
      <c r="B64" s="14">
        <v>54</v>
      </c>
      <c r="C64" s="139" t="s">
        <v>588</v>
      </c>
      <c r="D64" s="143" t="s">
        <v>202</v>
      </c>
      <c r="E64" s="139" t="s">
        <v>595</v>
      </c>
      <c r="F64" s="143" t="s">
        <v>334</v>
      </c>
      <c r="G64" s="14">
        <v>78</v>
      </c>
      <c r="H64" s="143" t="s">
        <v>597</v>
      </c>
      <c r="I64" s="143" t="s">
        <v>597</v>
      </c>
      <c r="J64" s="143" t="s">
        <v>786</v>
      </c>
      <c r="K64" s="143" t="s">
        <v>245</v>
      </c>
      <c r="L64" s="146">
        <v>43341</v>
      </c>
      <c r="M64" s="147">
        <v>9.2581018518518521E-2</v>
      </c>
      <c r="N64" s="143" t="s">
        <v>26</v>
      </c>
      <c r="O64" s="139" t="s">
        <v>787</v>
      </c>
      <c r="P64" s="139" t="s">
        <v>375</v>
      </c>
      <c r="Q64" s="143"/>
      <c r="R64" s="143"/>
    </row>
    <row r="65" spans="2:19" x14ac:dyDescent="0.25">
      <c r="B65" s="14">
        <v>55</v>
      </c>
      <c r="C65" s="139" t="s">
        <v>305</v>
      </c>
      <c r="D65" s="143" t="s">
        <v>202</v>
      </c>
      <c r="E65" s="139" t="s">
        <v>591</v>
      </c>
      <c r="F65" s="143" t="s">
        <v>334</v>
      </c>
      <c r="G65" s="14">
        <v>90</v>
      </c>
      <c r="H65" s="143" t="s">
        <v>597</v>
      </c>
      <c r="I65" s="143" t="s">
        <v>597</v>
      </c>
      <c r="J65" s="143" t="s">
        <v>788</v>
      </c>
      <c r="K65" s="143" t="s">
        <v>245</v>
      </c>
      <c r="L65" s="146">
        <v>43341</v>
      </c>
      <c r="M65" s="147">
        <v>0.10277777777777779</v>
      </c>
      <c r="N65" s="143" t="s">
        <v>698</v>
      </c>
      <c r="O65" s="139" t="s">
        <v>789</v>
      </c>
      <c r="P65" s="139" t="s">
        <v>700</v>
      </c>
      <c r="Q65" s="143"/>
      <c r="R65" s="143"/>
    </row>
    <row r="66" spans="2:19" x14ac:dyDescent="0.25">
      <c r="B66" s="14">
        <v>56</v>
      </c>
      <c r="C66" s="139" t="s">
        <v>306</v>
      </c>
      <c r="D66" s="143" t="s">
        <v>202</v>
      </c>
      <c r="E66" s="139" t="s">
        <v>593</v>
      </c>
      <c r="F66" s="143" t="s">
        <v>347</v>
      </c>
      <c r="G66" s="14">
        <v>38</v>
      </c>
      <c r="H66" s="143" t="s">
        <v>790</v>
      </c>
      <c r="I66" s="143" t="s">
        <v>597</v>
      </c>
      <c r="J66" s="143" t="s">
        <v>791</v>
      </c>
      <c r="K66" s="143" t="s">
        <v>245</v>
      </c>
      <c r="L66" s="146">
        <v>43341</v>
      </c>
      <c r="M66" s="147">
        <v>6.2002314814814809E-2</v>
      </c>
      <c r="N66" s="143" t="s">
        <v>698</v>
      </c>
      <c r="O66" s="139" t="s">
        <v>792</v>
      </c>
      <c r="P66" s="139" t="s">
        <v>700</v>
      </c>
      <c r="Q66" s="143" t="s">
        <v>1812</v>
      </c>
      <c r="R66" s="172" t="s">
        <v>1042</v>
      </c>
    </row>
    <row r="67" spans="2:19" x14ac:dyDescent="0.25">
      <c r="B67" s="14">
        <v>57</v>
      </c>
      <c r="C67" s="139" t="s">
        <v>306</v>
      </c>
      <c r="D67" s="143" t="s">
        <v>202</v>
      </c>
      <c r="E67" s="139" t="s">
        <v>590</v>
      </c>
      <c r="F67" s="143" t="s">
        <v>334</v>
      </c>
      <c r="G67" s="14">
        <v>146</v>
      </c>
      <c r="H67" s="143" t="s">
        <v>597</v>
      </c>
      <c r="I67" s="143" t="s">
        <v>637</v>
      </c>
      <c r="J67" s="143" t="s">
        <v>793</v>
      </c>
      <c r="K67" s="143" t="s">
        <v>245</v>
      </c>
      <c r="L67" s="146">
        <v>43341</v>
      </c>
      <c r="M67" s="147">
        <v>0.11608796296296296</v>
      </c>
      <c r="N67" s="143" t="s">
        <v>794</v>
      </c>
      <c r="O67" s="139" t="s">
        <v>795</v>
      </c>
      <c r="P67" s="139" t="s">
        <v>796</v>
      </c>
      <c r="Q67" s="143"/>
      <c r="R67" s="143"/>
    </row>
    <row r="68" spans="2:19" x14ac:dyDescent="0.25">
      <c r="B68" s="14">
        <v>58</v>
      </c>
      <c r="C68" s="139" t="s">
        <v>305</v>
      </c>
      <c r="D68" s="143" t="s">
        <v>202</v>
      </c>
      <c r="E68" s="139" t="s">
        <v>593</v>
      </c>
      <c r="F68" s="143" t="s">
        <v>347</v>
      </c>
      <c r="G68" s="14">
        <v>66</v>
      </c>
      <c r="H68" s="143" t="s">
        <v>597</v>
      </c>
      <c r="I68" s="143" t="s">
        <v>597</v>
      </c>
      <c r="J68" s="143" t="s">
        <v>797</v>
      </c>
      <c r="K68" s="143" t="s">
        <v>245</v>
      </c>
      <c r="L68" s="146">
        <v>43341</v>
      </c>
      <c r="M68" s="147">
        <v>8.8796296296296304E-2</v>
      </c>
      <c r="N68" s="143" t="s">
        <v>798</v>
      </c>
      <c r="O68" s="139" t="s">
        <v>799</v>
      </c>
      <c r="P68" s="139" t="s">
        <v>800</v>
      </c>
      <c r="Q68" s="143" t="s">
        <v>1813</v>
      </c>
      <c r="R68" s="172" t="s">
        <v>1042</v>
      </c>
    </row>
    <row r="69" spans="2:19" x14ac:dyDescent="0.25">
      <c r="B69" s="14">
        <v>59</v>
      </c>
      <c r="C69" s="139" t="s">
        <v>588</v>
      </c>
      <c r="D69" s="143" t="s">
        <v>8</v>
      </c>
      <c r="E69" s="139" t="s">
        <v>591</v>
      </c>
      <c r="F69" s="143" t="s">
        <v>330</v>
      </c>
      <c r="G69" s="14">
        <v>64</v>
      </c>
      <c r="H69" s="143" t="s">
        <v>665</v>
      </c>
      <c r="I69" s="143" t="s">
        <v>801</v>
      </c>
      <c r="J69" s="143" t="s">
        <v>802</v>
      </c>
      <c r="K69" s="143" t="s">
        <v>245</v>
      </c>
      <c r="L69" s="146">
        <v>43341</v>
      </c>
      <c r="M69" s="147">
        <v>8.3113425925925924E-2</v>
      </c>
      <c r="N69" s="143" t="s">
        <v>803</v>
      </c>
      <c r="O69" s="139" t="s">
        <v>804</v>
      </c>
      <c r="P69" s="139" t="s">
        <v>805</v>
      </c>
      <c r="Q69" s="143"/>
      <c r="R69" s="143"/>
    </row>
    <row r="70" spans="2:19" x14ac:dyDescent="0.25">
      <c r="B70" s="14">
        <v>60</v>
      </c>
      <c r="C70" s="139" t="s">
        <v>596</v>
      </c>
      <c r="D70" s="143" t="s">
        <v>202</v>
      </c>
      <c r="E70" s="139" t="s">
        <v>595</v>
      </c>
      <c r="F70" s="143" t="s">
        <v>326</v>
      </c>
      <c r="G70" s="14">
        <v>47</v>
      </c>
      <c r="H70" s="143" t="s">
        <v>597</v>
      </c>
      <c r="I70" s="143" t="s">
        <v>597</v>
      </c>
      <c r="J70" s="143" t="s">
        <v>806</v>
      </c>
      <c r="K70" s="143" t="s">
        <v>245</v>
      </c>
      <c r="L70" s="146">
        <v>43342</v>
      </c>
      <c r="M70" s="147">
        <v>7.857638888888889E-2</v>
      </c>
      <c r="N70" s="143" t="s">
        <v>36</v>
      </c>
      <c r="O70" s="139" t="s">
        <v>807</v>
      </c>
      <c r="P70" s="139" t="s">
        <v>441</v>
      </c>
      <c r="Q70" s="143"/>
      <c r="R70" s="143"/>
    </row>
    <row r="71" spans="2:19" x14ac:dyDescent="0.25">
      <c r="B71" s="14">
        <v>61</v>
      </c>
      <c r="C71" s="139" t="s">
        <v>590</v>
      </c>
      <c r="D71" s="143" t="s">
        <v>202</v>
      </c>
      <c r="E71" s="139" t="s">
        <v>595</v>
      </c>
      <c r="F71" s="143" t="s">
        <v>326</v>
      </c>
      <c r="G71" s="14">
        <v>32</v>
      </c>
      <c r="H71" s="143" t="s">
        <v>653</v>
      </c>
      <c r="I71" s="143" t="s">
        <v>597</v>
      </c>
      <c r="J71" s="143" t="s">
        <v>808</v>
      </c>
      <c r="K71" s="143" t="s">
        <v>245</v>
      </c>
      <c r="L71" s="146">
        <v>43342</v>
      </c>
      <c r="M71" s="147">
        <v>5.7557870370370377E-2</v>
      </c>
      <c r="N71" s="143" t="s">
        <v>809</v>
      </c>
      <c r="O71" s="139" t="s">
        <v>810</v>
      </c>
      <c r="P71" s="139" t="s">
        <v>329</v>
      </c>
      <c r="Q71" s="143"/>
      <c r="R71" s="143"/>
    </row>
    <row r="72" spans="2:19" x14ac:dyDescent="0.25">
      <c r="B72" s="14">
        <v>62</v>
      </c>
      <c r="C72" s="139" t="s">
        <v>591</v>
      </c>
      <c r="D72" s="143" t="s">
        <v>7</v>
      </c>
      <c r="E72" s="139" t="s">
        <v>596</v>
      </c>
      <c r="F72" s="143" t="s">
        <v>330</v>
      </c>
      <c r="G72" s="14">
        <v>43</v>
      </c>
      <c r="H72" s="143" t="s">
        <v>811</v>
      </c>
      <c r="I72" s="143" t="s">
        <v>812</v>
      </c>
      <c r="J72" s="143" t="s">
        <v>813</v>
      </c>
      <c r="K72" s="143" t="s">
        <v>245</v>
      </c>
      <c r="L72" s="146">
        <v>43342</v>
      </c>
      <c r="M72" s="147">
        <v>6.8749999999999992E-2</v>
      </c>
      <c r="N72" s="143" t="s">
        <v>814</v>
      </c>
      <c r="O72" s="139" t="s">
        <v>815</v>
      </c>
      <c r="P72" s="139" t="s">
        <v>816</v>
      </c>
      <c r="Q72" s="143"/>
      <c r="R72" s="143"/>
    </row>
    <row r="73" spans="2:19" x14ac:dyDescent="0.25">
      <c r="B73" s="14">
        <v>63</v>
      </c>
      <c r="C73" s="139" t="s">
        <v>593</v>
      </c>
      <c r="D73" s="143" t="s">
        <v>8</v>
      </c>
      <c r="E73" s="139" t="s">
        <v>588</v>
      </c>
      <c r="F73" s="143" t="s">
        <v>330</v>
      </c>
      <c r="G73" s="14">
        <v>50</v>
      </c>
      <c r="H73" s="143" t="s">
        <v>817</v>
      </c>
      <c r="I73" s="143" t="s">
        <v>818</v>
      </c>
      <c r="J73" s="143" t="s">
        <v>819</v>
      </c>
      <c r="K73" s="143" t="s">
        <v>245</v>
      </c>
      <c r="L73" s="146">
        <v>43342</v>
      </c>
      <c r="M73" s="147">
        <v>8.2847222222222225E-2</v>
      </c>
      <c r="N73" s="143" t="s">
        <v>820</v>
      </c>
      <c r="O73" s="139" t="s">
        <v>821</v>
      </c>
      <c r="P73" s="139" t="s">
        <v>822</v>
      </c>
      <c r="Q73" s="143"/>
      <c r="R73" s="143"/>
    </row>
    <row r="74" spans="2:19" x14ac:dyDescent="0.25">
      <c r="B74" s="14">
        <v>64</v>
      </c>
      <c r="C74" s="139" t="s">
        <v>306</v>
      </c>
      <c r="D74" s="143" t="s">
        <v>202</v>
      </c>
      <c r="E74" s="139" t="s">
        <v>305</v>
      </c>
      <c r="F74" s="143" t="s">
        <v>334</v>
      </c>
      <c r="G74" s="14">
        <v>43</v>
      </c>
      <c r="H74" s="143" t="s">
        <v>653</v>
      </c>
      <c r="I74" s="143" t="s">
        <v>597</v>
      </c>
      <c r="J74" s="143" t="s">
        <v>823</v>
      </c>
      <c r="K74" s="143" t="s">
        <v>245</v>
      </c>
      <c r="L74" s="146">
        <v>43342</v>
      </c>
      <c r="M74" s="147">
        <v>7.9398148148148148E-2</v>
      </c>
      <c r="N74" s="143" t="s">
        <v>824</v>
      </c>
      <c r="O74" s="139" t="s">
        <v>825</v>
      </c>
      <c r="P74" s="139" t="s">
        <v>826</v>
      </c>
      <c r="Q74" s="143"/>
      <c r="R74" s="143"/>
    </row>
    <row r="75" spans="2:19" x14ac:dyDescent="0.25">
      <c r="B75" s="14">
        <v>65</v>
      </c>
      <c r="C75" s="139" t="s">
        <v>305</v>
      </c>
      <c r="D75" s="143" t="s">
        <v>7</v>
      </c>
      <c r="E75" s="139" t="s">
        <v>590</v>
      </c>
      <c r="F75" s="143" t="s">
        <v>330</v>
      </c>
      <c r="G75" s="14">
        <v>76</v>
      </c>
      <c r="H75" s="143" t="s">
        <v>827</v>
      </c>
      <c r="I75" s="143" t="s">
        <v>828</v>
      </c>
      <c r="J75" s="143" t="s">
        <v>829</v>
      </c>
      <c r="K75" s="143" t="s">
        <v>245</v>
      </c>
      <c r="L75" s="146">
        <v>43342</v>
      </c>
      <c r="M75" s="147">
        <v>0.10016203703703704</v>
      </c>
      <c r="N75" s="143" t="s">
        <v>639</v>
      </c>
      <c r="O75" s="139" t="s">
        <v>830</v>
      </c>
      <c r="P75" s="139" t="s">
        <v>641</v>
      </c>
      <c r="Q75" s="143"/>
      <c r="R75" s="143"/>
    </row>
    <row r="76" spans="2:19" x14ac:dyDescent="0.25">
      <c r="B76" s="14">
        <v>66</v>
      </c>
      <c r="C76" s="139" t="s">
        <v>588</v>
      </c>
      <c r="D76" s="143" t="s">
        <v>7</v>
      </c>
      <c r="E76" s="139" t="s">
        <v>306</v>
      </c>
      <c r="F76" s="143" t="s">
        <v>347</v>
      </c>
      <c r="G76" s="14">
        <v>45</v>
      </c>
      <c r="H76" s="143" t="s">
        <v>608</v>
      </c>
      <c r="I76" s="143" t="s">
        <v>831</v>
      </c>
      <c r="J76" s="143" t="s">
        <v>832</v>
      </c>
      <c r="K76" s="143" t="s">
        <v>245</v>
      </c>
      <c r="L76" s="146">
        <v>43342</v>
      </c>
      <c r="M76" s="147">
        <v>7.7083333333333337E-2</v>
      </c>
      <c r="N76" s="143" t="s">
        <v>833</v>
      </c>
      <c r="O76" s="139" t="s">
        <v>834</v>
      </c>
      <c r="P76" s="139" t="s">
        <v>835</v>
      </c>
      <c r="Q76" s="143" t="s">
        <v>1814</v>
      </c>
      <c r="R76" s="143" t="s">
        <v>7</v>
      </c>
      <c r="S76" t="s">
        <v>1823</v>
      </c>
    </row>
    <row r="77" spans="2:19" x14ac:dyDescent="0.25">
      <c r="B77" s="14">
        <v>67</v>
      </c>
      <c r="C77" s="139" t="s">
        <v>596</v>
      </c>
      <c r="D77" s="143" t="s">
        <v>202</v>
      </c>
      <c r="E77" s="139" t="s">
        <v>593</v>
      </c>
      <c r="F77" s="143" t="s">
        <v>326</v>
      </c>
      <c r="G77" s="14">
        <v>55</v>
      </c>
      <c r="H77" s="143" t="s">
        <v>597</v>
      </c>
      <c r="I77" s="143" t="s">
        <v>597</v>
      </c>
      <c r="J77" s="143" t="s">
        <v>836</v>
      </c>
      <c r="K77" s="143" t="s">
        <v>245</v>
      </c>
      <c r="L77" s="146">
        <v>43342</v>
      </c>
      <c r="M77" s="147">
        <v>8.5185185185185183E-2</v>
      </c>
      <c r="N77" s="143" t="s">
        <v>824</v>
      </c>
      <c r="O77" s="139" t="s">
        <v>837</v>
      </c>
      <c r="P77" s="139" t="s">
        <v>826</v>
      </c>
      <c r="Q77" s="143"/>
      <c r="R77" s="143"/>
    </row>
    <row r="78" spans="2:19" x14ac:dyDescent="0.25">
      <c r="B78" s="14">
        <v>68</v>
      </c>
      <c r="C78" s="139" t="s">
        <v>595</v>
      </c>
      <c r="D78" s="143" t="s">
        <v>202</v>
      </c>
      <c r="E78" s="139" t="s">
        <v>591</v>
      </c>
      <c r="F78" s="143" t="s">
        <v>334</v>
      </c>
      <c r="G78" s="14">
        <v>62</v>
      </c>
      <c r="H78" s="143" t="s">
        <v>597</v>
      </c>
      <c r="I78" s="143" t="s">
        <v>597</v>
      </c>
      <c r="J78" s="143" t="s">
        <v>838</v>
      </c>
      <c r="K78" s="143" t="s">
        <v>245</v>
      </c>
      <c r="L78" s="146">
        <v>43342</v>
      </c>
      <c r="M78" s="147">
        <v>8.6145833333333324E-2</v>
      </c>
      <c r="N78" s="143" t="s">
        <v>839</v>
      </c>
      <c r="O78" s="139" t="s">
        <v>840</v>
      </c>
      <c r="P78" s="139" t="s">
        <v>841</v>
      </c>
      <c r="Q78" s="143"/>
      <c r="R78" s="143"/>
    </row>
    <row r="79" spans="2:19" x14ac:dyDescent="0.25">
      <c r="B79" s="14">
        <v>69</v>
      </c>
      <c r="C79" s="139" t="s">
        <v>590</v>
      </c>
      <c r="D79" s="143" t="s">
        <v>7</v>
      </c>
      <c r="E79" s="139" t="s">
        <v>591</v>
      </c>
      <c r="F79" s="143" t="s">
        <v>347</v>
      </c>
      <c r="G79" s="14">
        <v>66</v>
      </c>
      <c r="H79" s="143" t="s">
        <v>842</v>
      </c>
      <c r="I79" s="143" t="s">
        <v>843</v>
      </c>
      <c r="J79" s="143" t="s">
        <v>844</v>
      </c>
      <c r="K79" s="143" t="s">
        <v>245</v>
      </c>
      <c r="L79" s="146">
        <v>43342</v>
      </c>
      <c r="M79" s="147">
        <v>9.6354166666666671E-2</v>
      </c>
      <c r="N79" s="143" t="s">
        <v>198</v>
      </c>
      <c r="O79" s="139" t="s">
        <v>845</v>
      </c>
      <c r="P79" s="139" t="s">
        <v>363</v>
      </c>
      <c r="Q79" s="143" t="s">
        <v>1815</v>
      </c>
      <c r="R79" s="172" t="s">
        <v>7</v>
      </c>
      <c r="S79" t="s">
        <v>1824</v>
      </c>
    </row>
    <row r="80" spans="2:19" x14ac:dyDescent="0.25">
      <c r="B80" s="14">
        <v>70</v>
      </c>
      <c r="C80" s="139" t="s">
        <v>593</v>
      </c>
      <c r="D80" s="143" t="s">
        <v>7</v>
      </c>
      <c r="E80" s="139" t="s">
        <v>595</v>
      </c>
      <c r="F80" s="143" t="s">
        <v>330</v>
      </c>
      <c r="G80" s="14">
        <v>49</v>
      </c>
      <c r="H80" s="143" t="s">
        <v>846</v>
      </c>
      <c r="I80" s="143" t="s">
        <v>847</v>
      </c>
      <c r="J80" s="143" t="s">
        <v>848</v>
      </c>
      <c r="K80" s="143" t="s">
        <v>245</v>
      </c>
      <c r="L80" s="146">
        <v>43342</v>
      </c>
      <c r="M80" s="147">
        <v>7.631944444444444E-2</v>
      </c>
      <c r="N80" s="143" t="s">
        <v>198</v>
      </c>
      <c r="O80" s="139" t="s">
        <v>849</v>
      </c>
      <c r="P80" s="139" t="s">
        <v>410</v>
      </c>
      <c r="Q80" s="143"/>
      <c r="R80" s="143"/>
      <c r="S80" t="s">
        <v>1010</v>
      </c>
    </row>
    <row r="81" spans="2:19" x14ac:dyDescent="0.25">
      <c r="B81" s="14">
        <v>71</v>
      </c>
      <c r="C81" s="139" t="s">
        <v>306</v>
      </c>
      <c r="D81" s="143" t="s">
        <v>202</v>
      </c>
      <c r="E81" s="139" t="s">
        <v>596</v>
      </c>
      <c r="F81" s="143" t="s">
        <v>334</v>
      </c>
      <c r="G81" s="14">
        <v>41</v>
      </c>
      <c r="H81" s="143" t="s">
        <v>597</v>
      </c>
      <c r="I81" s="143" t="s">
        <v>597</v>
      </c>
      <c r="J81" s="143" t="s">
        <v>850</v>
      </c>
      <c r="K81" s="143" t="s">
        <v>245</v>
      </c>
      <c r="L81" s="146">
        <v>43342</v>
      </c>
      <c r="M81" s="147">
        <v>7.7013888888888882E-2</v>
      </c>
      <c r="N81" s="143" t="s">
        <v>198</v>
      </c>
      <c r="O81" s="139" t="s">
        <v>851</v>
      </c>
      <c r="P81" s="139" t="s">
        <v>363</v>
      </c>
      <c r="Q81" s="143"/>
      <c r="R81" s="143"/>
    </row>
    <row r="82" spans="2:19" x14ac:dyDescent="0.25">
      <c r="B82" s="14">
        <v>72</v>
      </c>
      <c r="C82" s="139" t="s">
        <v>305</v>
      </c>
      <c r="D82" s="143" t="s">
        <v>7</v>
      </c>
      <c r="E82" s="139" t="s">
        <v>588</v>
      </c>
      <c r="F82" s="143" t="s">
        <v>330</v>
      </c>
      <c r="G82" s="14">
        <v>63</v>
      </c>
      <c r="H82" s="143" t="s">
        <v>852</v>
      </c>
      <c r="I82" s="143" t="s">
        <v>853</v>
      </c>
      <c r="J82" s="143" t="s">
        <v>854</v>
      </c>
      <c r="K82" s="143" t="s">
        <v>245</v>
      </c>
      <c r="L82" s="146">
        <v>43343</v>
      </c>
      <c r="M82" s="147">
        <v>9.4456018518518522E-2</v>
      </c>
      <c r="N82" s="143" t="s">
        <v>197</v>
      </c>
      <c r="O82" s="139" t="s">
        <v>855</v>
      </c>
      <c r="P82" s="139" t="s">
        <v>367</v>
      </c>
      <c r="Q82" s="143"/>
      <c r="R82" s="143"/>
    </row>
    <row r="83" spans="2:19" x14ac:dyDescent="0.25">
      <c r="B83" s="14">
        <v>73</v>
      </c>
      <c r="C83" s="139" t="s">
        <v>588</v>
      </c>
      <c r="D83" s="143" t="s">
        <v>202</v>
      </c>
      <c r="E83" s="139" t="s">
        <v>590</v>
      </c>
      <c r="F83" s="143" t="s">
        <v>326</v>
      </c>
      <c r="G83" s="14">
        <v>70</v>
      </c>
      <c r="H83" s="143" t="s">
        <v>597</v>
      </c>
      <c r="I83" s="143" t="s">
        <v>637</v>
      </c>
      <c r="J83" s="143" t="s">
        <v>856</v>
      </c>
      <c r="K83" s="143" t="s">
        <v>245</v>
      </c>
      <c r="L83" s="146">
        <v>43343</v>
      </c>
      <c r="M83" s="147">
        <v>9.3680555555555559E-2</v>
      </c>
      <c r="N83" s="143" t="s">
        <v>824</v>
      </c>
      <c r="O83" s="139" t="s">
        <v>857</v>
      </c>
      <c r="P83" s="139" t="s">
        <v>826</v>
      </c>
      <c r="Q83" s="143"/>
      <c r="R83" s="143"/>
    </row>
    <row r="84" spans="2:19" x14ac:dyDescent="0.25">
      <c r="B84" s="14">
        <v>74</v>
      </c>
      <c r="C84" s="139" t="s">
        <v>596</v>
      </c>
      <c r="D84" s="143" t="s">
        <v>202</v>
      </c>
      <c r="E84" s="139" t="s">
        <v>305</v>
      </c>
      <c r="F84" s="143" t="s">
        <v>334</v>
      </c>
      <c r="G84" s="14">
        <v>40</v>
      </c>
      <c r="H84" s="143" t="s">
        <v>597</v>
      </c>
      <c r="I84" s="143" t="s">
        <v>597</v>
      </c>
      <c r="J84" s="143" t="s">
        <v>858</v>
      </c>
      <c r="K84" s="143" t="s">
        <v>245</v>
      </c>
      <c r="L84" s="146">
        <v>43343</v>
      </c>
      <c r="M84" s="147">
        <v>7.6886574074074079E-2</v>
      </c>
      <c r="N84" s="143" t="s">
        <v>814</v>
      </c>
      <c r="O84" s="139" t="s">
        <v>859</v>
      </c>
      <c r="P84" s="139" t="s">
        <v>860</v>
      </c>
      <c r="Q84" s="143"/>
      <c r="R84" s="143"/>
    </row>
    <row r="85" spans="2:19" x14ac:dyDescent="0.25">
      <c r="B85" s="14">
        <v>75</v>
      </c>
      <c r="C85" s="139" t="s">
        <v>595</v>
      </c>
      <c r="D85" s="143" t="s">
        <v>7</v>
      </c>
      <c r="E85" s="139" t="s">
        <v>306</v>
      </c>
      <c r="F85" s="143" t="s">
        <v>347</v>
      </c>
      <c r="G85" s="14">
        <v>63</v>
      </c>
      <c r="H85" s="143" t="s">
        <v>861</v>
      </c>
      <c r="I85" s="143" t="s">
        <v>862</v>
      </c>
      <c r="J85" s="143" t="s">
        <v>863</v>
      </c>
      <c r="K85" s="143" t="s">
        <v>245</v>
      </c>
      <c r="L85" s="146">
        <v>43343</v>
      </c>
      <c r="M85" s="147">
        <v>8.8240740740740745E-2</v>
      </c>
      <c r="N85" s="143" t="s">
        <v>643</v>
      </c>
      <c r="O85" s="139" t="s">
        <v>864</v>
      </c>
      <c r="P85" s="139" t="s">
        <v>865</v>
      </c>
      <c r="Q85" s="143" t="s">
        <v>1816</v>
      </c>
      <c r="R85" s="143" t="s">
        <v>7</v>
      </c>
      <c r="S85" t="s">
        <v>1825</v>
      </c>
    </row>
    <row r="86" spans="2:19" x14ac:dyDescent="0.25">
      <c r="B86" s="14">
        <v>76</v>
      </c>
      <c r="C86" s="139" t="s">
        <v>591</v>
      </c>
      <c r="D86" s="143" t="s">
        <v>202</v>
      </c>
      <c r="E86" s="139" t="s">
        <v>593</v>
      </c>
      <c r="F86" s="143" t="s">
        <v>347</v>
      </c>
      <c r="G86" s="14">
        <v>65</v>
      </c>
      <c r="H86" s="143" t="s">
        <v>866</v>
      </c>
      <c r="I86" s="143" t="s">
        <v>597</v>
      </c>
      <c r="J86" s="143" t="s">
        <v>867</v>
      </c>
      <c r="K86" s="143" t="s">
        <v>245</v>
      </c>
      <c r="L86" s="146">
        <v>43343</v>
      </c>
      <c r="M86" s="147">
        <v>8.9606481481481481E-2</v>
      </c>
      <c r="N86" s="143" t="s">
        <v>868</v>
      </c>
      <c r="O86" s="139" t="s">
        <v>869</v>
      </c>
      <c r="P86" s="139" t="s">
        <v>870</v>
      </c>
      <c r="Q86" s="143" t="s">
        <v>1817</v>
      </c>
      <c r="R86" s="172" t="s">
        <v>1042</v>
      </c>
    </row>
    <row r="87" spans="2:19" x14ac:dyDescent="0.25">
      <c r="B87" s="14">
        <v>77</v>
      </c>
      <c r="C87" s="139" t="s">
        <v>590</v>
      </c>
      <c r="D87" s="143" t="s">
        <v>202</v>
      </c>
      <c r="E87" s="139" t="s">
        <v>593</v>
      </c>
      <c r="F87" s="143" t="s">
        <v>347</v>
      </c>
      <c r="G87" s="14">
        <v>67</v>
      </c>
      <c r="H87" s="143" t="s">
        <v>597</v>
      </c>
      <c r="I87" s="143" t="s">
        <v>597</v>
      </c>
      <c r="J87" s="143" t="s">
        <v>871</v>
      </c>
      <c r="K87" s="143" t="s">
        <v>245</v>
      </c>
      <c r="L87" s="146">
        <v>43343</v>
      </c>
      <c r="M87" s="147">
        <v>8.3634259259259255E-2</v>
      </c>
      <c r="N87" s="143" t="s">
        <v>872</v>
      </c>
      <c r="O87" s="139" t="s">
        <v>873</v>
      </c>
      <c r="P87" s="139" t="s">
        <v>874</v>
      </c>
      <c r="Q87" s="143" t="s">
        <v>1813</v>
      </c>
      <c r="R87" s="172" t="s">
        <v>1042</v>
      </c>
    </row>
    <row r="88" spans="2:19" x14ac:dyDescent="0.25">
      <c r="B88" s="14">
        <v>78</v>
      </c>
      <c r="C88" s="139" t="s">
        <v>306</v>
      </c>
      <c r="D88" s="143" t="s">
        <v>7</v>
      </c>
      <c r="E88" s="139" t="s">
        <v>591</v>
      </c>
      <c r="F88" s="143" t="s">
        <v>330</v>
      </c>
      <c r="G88" s="14">
        <v>55</v>
      </c>
      <c r="H88" s="143" t="s">
        <v>875</v>
      </c>
      <c r="I88" s="143" t="s">
        <v>876</v>
      </c>
      <c r="J88" s="143" t="s">
        <v>877</v>
      </c>
      <c r="K88" s="143" t="s">
        <v>245</v>
      </c>
      <c r="L88" s="146">
        <v>43343</v>
      </c>
      <c r="M88" s="147">
        <v>9.0092592592592599E-2</v>
      </c>
      <c r="N88" s="143" t="s">
        <v>27</v>
      </c>
      <c r="O88" s="139" t="s">
        <v>878</v>
      </c>
      <c r="P88" s="139" t="s">
        <v>345</v>
      </c>
      <c r="Q88" s="143"/>
      <c r="R88" s="143"/>
      <c r="S88" t="s">
        <v>1802</v>
      </c>
    </row>
    <row r="89" spans="2:19" x14ac:dyDescent="0.25">
      <c r="B89" s="14">
        <v>79</v>
      </c>
      <c r="C89" s="139" t="s">
        <v>305</v>
      </c>
      <c r="D89" s="143" t="s">
        <v>7</v>
      </c>
      <c r="E89" s="139" t="s">
        <v>595</v>
      </c>
      <c r="F89" s="143" t="s">
        <v>330</v>
      </c>
      <c r="G89" s="14">
        <v>38</v>
      </c>
      <c r="H89" s="143" t="s">
        <v>879</v>
      </c>
      <c r="I89" s="143" t="s">
        <v>880</v>
      </c>
      <c r="J89" s="143" t="s">
        <v>881</v>
      </c>
      <c r="K89" s="143" t="s">
        <v>245</v>
      </c>
      <c r="L89" s="146">
        <v>43343</v>
      </c>
      <c r="M89" s="147">
        <v>7.9768518518518516E-2</v>
      </c>
      <c r="N89" s="143" t="s">
        <v>27</v>
      </c>
      <c r="O89" s="139" t="s">
        <v>882</v>
      </c>
      <c r="P89" s="139" t="s">
        <v>340</v>
      </c>
      <c r="Q89" s="143"/>
      <c r="R89" s="143"/>
    </row>
    <row r="90" spans="2:19" x14ac:dyDescent="0.25">
      <c r="B90" s="14">
        <v>80</v>
      </c>
      <c r="C90" s="139" t="s">
        <v>588</v>
      </c>
      <c r="D90" s="143" t="s">
        <v>202</v>
      </c>
      <c r="E90" s="139" t="s">
        <v>596</v>
      </c>
      <c r="F90" s="143" t="s">
        <v>347</v>
      </c>
      <c r="G90" s="14">
        <v>72</v>
      </c>
      <c r="H90" s="143" t="s">
        <v>597</v>
      </c>
      <c r="I90" s="143" t="s">
        <v>883</v>
      </c>
      <c r="J90" s="143" t="s">
        <v>884</v>
      </c>
      <c r="K90" s="143" t="s">
        <v>245</v>
      </c>
      <c r="L90" s="146">
        <v>43343</v>
      </c>
      <c r="M90" s="147">
        <v>9.194444444444444E-2</v>
      </c>
      <c r="N90" s="143" t="s">
        <v>872</v>
      </c>
      <c r="O90" s="139" t="s">
        <v>885</v>
      </c>
      <c r="P90" s="139" t="s">
        <v>874</v>
      </c>
      <c r="Q90" s="143" t="s">
        <v>1770</v>
      </c>
      <c r="R90" s="172" t="s">
        <v>1042</v>
      </c>
    </row>
    <row r="91" spans="2:19" x14ac:dyDescent="0.25">
      <c r="B91" s="14">
        <v>81</v>
      </c>
      <c r="C91" s="139" t="s">
        <v>596</v>
      </c>
      <c r="D91" s="143" t="s">
        <v>202</v>
      </c>
      <c r="E91" s="139" t="s">
        <v>590</v>
      </c>
      <c r="F91" s="143" t="s">
        <v>326</v>
      </c>
      <c r="G91" s="14">
        <v>17</v>
      </c>
      <c r="H91" s="143" t="s">
        <v>597</v>
      </c>
      <c r="I91" s="143" t="s">
        <v>637</v>
      </c>
      <c r="J91" s="143" t="s">
        <v>886</v>
      </c>
      <c r="K91" s="143" t="s">
        <v>245</v>
      </c>
      <c r="L91" s="146">
        <v>43343</v>
      </c>
      <c r="M91" s="147">
        <v>3.770833333333333E-2</v>
      </c>
      <c r="N91" s="143" t="s">
        <v>887</v>
      </c>
      <c r="O91" s="139" t="s">
        <v>888</v>
      </c>
      <c r="P91" s="139" t="s">
        <v>889</v>
      </c>
      <c r="Q91" s="143"/>
      <c r="R91" s="143"/>
    </row>
    <row r="92" spans="2:19" x14ac:dyDescent="0.25">
      <c r="B92" s="14">
        <v>82</v>
      </c>
      <c r="C92" s="139" t="s">
        <v>595</v>
      </c>
      <c r="D92" s="143" t="s">
        <v>202</v>
      </c>
      <c r="E92" s="139" t="s">
        <v>588</v>
      </c>
      <c r="F92" s="143" t="s">
        <v>334</v>
      </c>
      <c r="G92" s="14">
        <v>52</v>
      </c>
      <c r="H92" s="143" t="s">
        <v>597</v>
      </c>
      <c r="I92" s="143" t="s">
        <v>597</v>
      </c>
      <c r="J92" s="143" t="s">
        <v>890</v>
      </c>
      <c r="K92" s="143" t="s">
        <v>245</v>
      </c>
      <c r="L92" s="146">
        <v>43343</v>
      </c>
      <c r="M92" s="147">
        <v>8.0972222222222223E-2</v>
      </c>
      <c r="N92" s="143" t="s">
        <v>887</v>
      </c>
      <c r="O92" s="139" t="s">
        <v>891</v>
      </c>
      <c r="P92" s="139" t="s">
        <v>889</v>
      </c>
      <c r="Q92" s="143"/>
      <c r="R92" s="143"/>
    </row>
    <row r="93" spans="2:19" x14ac:dyDescent="0.25">
      <c r="B93" s="14">
        <v>83</v>
      </c>
      <c r="C93" s="139" t="s">
        <v>591</v>
      </c>
      <c r="D93" s="143" t="s">
        <v>8</v>
      </c>
      <c r="E93" s="139" t="s">
        <v>305</v>
      </c>
      <c r="F93" s="143" t="s">
        <v>330</v>
      </c>
      <c r="G93" s="14">
        <v>75</v>
      </c>
      <c r="H93" s="143" t="s">
        <v>892</v>
      </c>
      <c r="I93" s="143" t="s">
        <v>893</v>
      </c>
      <c r="J93" s="143" t="s">
        <v>894</v>
      </c>
      <c r="K93" s="143" t="s">
        <v>245</v>
      </c>
      <c r="L93" s="146">
        <v>43343</v>
      </c>
      <c r="M93" s="147">
        <v>9.8807870370370365E-2</v>
      </c>
      <c r="N93" s="143" t="s">
        <v>887</v>
      </c>
      <c r="O93" s="139" t="s">
        <v>895</v>
      </c>
      <c r="P93" s="139" t="s">
        <v>889</v>
      </c>
      <c r="Q93" s="143"/>
      <c r="R93" s="143"/>
      <c r="S93" t="s">
        <v>1010</v>
      </c>
    </row>
    <row r="94" spans="2:19" x14ac:dyDescent="0.25">
      <c r="B94" s="14">
        <v>84</v>
      </c>
      <c r="C94" s="139" t="s">
        <v>593</v>
      </c>
      <c r="D94" s="143" t="s">
        <v>7</v>
      </c>
      <c r="E94" s="139" t="s">
        <v>306</v>
      </c>
      <c r="F94" s="143" t="s">
        <v>347</v>
      </c>
      <c r="G94" s="14">
        <v>83</v>
      </c>
      <c r="H94" s="143" t="s">
        <v>896</v>
      </c>
      <c r="I94" s="143" t="s">
        <v>897</v>
      </c>
      <c r="J94" s="143" t="s">
        <v>898</v>
      </c>
      <c r="K94" s="143" t="s">
        <v>245</v>
      </c>
      <c r="L94" s="146">
        <v>43344</v>
      </c>
      <c r="M94" s="147">
        <v>9.1574074074074072E-2</v>
      </c>
      <c r="N94" s="143" t="s">
        <v>899</v>
      </c>
      <c r="O94" s="139" t="s">
        <v>900</v>
      </c>
      <c r="P94" s="139" t="s">
        <v>901</v>
      </c>
      <c r="Q94" s="143" t="s">
        <v>1818</v>
      </c>
      <c r="R94" s="143" t="s">
        <v>7</v>
      </c>
      <c r="S94" t="s">
        <v>1826</v>
      </c>
    </row>
    <row r="95" spans="2:19" x14ac:dyDescent="0.25">
      <c r="B95" s="14">
        <v>85</v>
      </c>
      <c r="C95" s="139" t="s">
        <v>590</v>
      </c>
      <c r="D95" s="143" t="s">
        <v>7</v>
      </c>
      <c r="E95" s="139" t="s">
        <v>306</v>
      </c>
      <c r="F95" s="143" t="s">
        <v>330</v>
      </c>
      <c r="G95" s="14">
        <v>55</v>
      </c>
      <c r="H95" s="143" t="s">
        <v>902</v>
      </c>
      <c r="I95" s="143" t="s">
        <v>903</v>
      </c>
      <c r="J95" s="143" t="s">
        <v>904</v>
      </c>
      <c r="K95" s="143" t="s">
        <v>245</v>
      </c>
      <c r="L95" s="146">
        <v>43344</v>
      </c>
      <c r="M95" s="147">
        <v>9.0347222222222232E-2</v>
      </c>
      <c r="N95" s="143" t="s">
        <v>905</v>
      </c>
      <c r="O95" s="139" t="s">
        <v>906</v>
      </c>
      <c r="P95" s="139" t="s">
        <v>907</v>
      </c>
      <c r="Q95" s="143"/>
      <c r="R95" s="143"/>
      <c r="S95" t="s">
        <v>1008</v>
      </c>
    </row>
    <row r="96" spans="2:19" x14ac:dyDescent="0.25">
      <c r="B96" s="14">
        <v>86</v>
      </c>
      <c r="C96" s="139" t="s">
        <v>593</v>
      </c>
      <c r="D96" s="143" t="s">
        <v>202</v>
      </c>
      <c r="E96" s="139" t="s">
        <v>305</v>
      </c>
      <c r="F96" s="143" t="s">
        <v>334</v>
      </c>
      <c r="G96" s="14">
        <v>71</v>
      </c>
      <c r="H96" s="143" t="s">
        <v>597</v>
      </c>
      <c r="I96" s="143" t="s">
        <v>597</v>
      </c>
      <c r="J96" s="143" t="s">
        <v>908</v>
      </c>
      <c r="K96" s="143" t="s">
        <v>245</v>
      </c>
      <c r="L96" s="146">
        <v>43344</v>
      </c>
      <c r="M96" s="147">
        <v>9.5671296296296296E-2</v>
      </c>
      <c r="N96" s="143" t="s">
        <v>35</v>
      </c>
      <c r="O96" s="139" t="s">
        <v>909</v>
      </c>
      <c r="P96" s="139" t="s">
        <v>910</v>
      </c>
      <c r="Q96" s="143"/>
      <c r="R96" s="143"/>
    </row>
    <row r="97" spans="2:19" x14ac:dyDescent="0.25">
      <c r="B97" s="14">
        <v>87</v>
      </c>
      <c r="C97" s="139" t="s">
        <v>591</v>
      </c>
      <c r="D97" s="143" t="s">
        <v>8</v>
      </c>
      <c r="E97" s="139" t="s">
        <v>588</v>
      </c>
      <c r="F97" s="143" t="s">
        <v>347</v>
      </c>
      <c r="G97" s="14">
        <v>127</v>
      </c>
      <c r="H97" s="143" t="s">
        <v>911</v>
      </c>
      <c r="I97" s="143" t="s">
        <v>665</v>
      </c>
      <c r="J97" s="143" t="s">
        <v>912</v>
      </c>
      <c r="K97" s="143" t="s">
        <v>245</v>
      </c>
      <c r="L97" s="146">
        <v>43344</v>
      </c>
      <c r="M97" s="147">
        <v>0.11023148148148149</v>
      </c>
      <c r="N97" s="143" t="s">
        <v>913</v>
      </c>
      <c r="O97" s="139" t="s">
        <v>914</v>
      </c>
      <c r="P97" s="139" t="s">
        <v>915</v>
      </c>
      <c r="Q97" s="143" t="s">
        <v>1819</v>
      </c>
      <c r="R97" s="143" t="s">
        <v>8</v>
      </c>
      <c r="S97" t="s">
        <v>1827</v>
      </c>
    </row>
    <row r="98" spans="2:19" x14ac:dyDescent="0.25">
      <c r="B98" s="14">
        <v>88</v>
      </c>
      <c r="C98" s="139" t="s">
        <v>595</v>
      </c>
      <c r="D98" s="143" t="s">
        <v>202</v>
      </c>
      <c r="E98" s="139" t="s">
        <v>596</v>
      </c>
      <c r="F98" s="143" t="s">
        <v>326</v>
      </c>
      <c r="G98" s="14">
        <v>54</v>
      </c>
      <c r="H98" s="143" t="s">
        <v>597</v>
      </c>
      <c r="I98" s="143" t="s">
        <v>597</v>
      </c>
      <c r="J98" s="143" t="s">
        <v>916</v>
      </c>
      <c r="K98" s="143" t="s">
        <v>245</v>
      </c>
      <c r="L98" s="146">
        <v>43344</v>
      </c>
      <c r="M98" s="147">
        <v>8.3078703703703696E-2</v>
      </c>
      <c r="N98" s="143" t="s">
        <v>917</v>
      </c>
      <c r="O98" s="139" t="s">
        <v>918</v>
      </c>
      <c r="P98" s="139" t="s">
        <v>919</v>
      </c>
      <c r="Q98" s="143"/>
      <c r="R98" s="143"/>
    </row>
    <row r="99" spans="2:19" x14ac:dyDescent="0.25">
      <c r="B99" s="14">
        <v>89</v>
      </c>
      <c r="C99" s="139" t="s">
        <v>595</v>
      </c>
      <c r="D99" s="143" t="s">
        <v>202</v>
      </c>
      <c r="E99" s="139" t="s">
        <v>590</v>
      </c>
      <c r="F99" s="143" t="s">
        <v>334</v>
      </c>
      <c r="G99" s="14">
        <v>47</v>
      </c>
      <c r="H99" s="143" t="s">
        <v>597</v>
      </c>
      <c r="I99" s="143" t="s">
        <v>637</v>
      </c>
      <c r="J99" s="143" t="s">
        <v>920</v>
      </c>
      <c r="K99" s="143" t="s">
        <v>245</v>
      </c>
      <c r="L99" s="146">
        <v>43344</v>
      </c>
      <c r="M99" s="147">
        <v>7.8738425925925934E-2</v>
      </c>
      <c r="N99" s="143" t="s">
        <v>824</v>
      </c>
      <c r="O99" s="139" t="s">
        <v>921</v>
      </c>
      <c r="P99" s="139" t="s">
        <v>826</v>
      </c>
      <c r="Q99" s="143"/>
      <c r="R99" s="143"/>
    </row>
    <row r="100" spans="2:19" x14ac:dyDescent="0.25">
      <c r="B100" s="14">
        <v>90</v>
      </c>
      <c r="C100" s="139" t="s">
        <v>596</v>
      </c>
      <c r="D100" s="143" t="s">
        <v>202</v>
      </c>
      <c r="E100" s="139" t="s">
        <v>591</v>
      </c>
      <c r="F100" s="143" t="s">
        <v>347</v>
      </c>
      <c r="G100" s="14">
        <v>48</v>
      </c>
      <c r="H100" s="143" t="s">
        <v>922</v>
      </c>
      <c r="I100" s="143" t="s">
        <v>597</v>
      </c>
      <c r="J100" s="143" t="s">
        <v>923</v>
      </c>
      <c r="K100" s="143" t="s">
        <v>245</v>
      </c>
      <c r="L100" s="146">
        <v>43344</v>
      </c>
      <c r="M100" s="147">
        <v>8.1817129629629629E-2</v>
      </c>
      <c r="N100" s="143" t="s">
        <v>648</v>
      </c>
      <c r="O100" s="139" t="s">
        <v>924</v>
      </c>
      <c r="P100" s="139" t="s">
        <v>650</v>
      </c>
      <c r="Q100" s="143" t="s">
        <v>1795</v>
      </c>
      <c r="R100" s="172" t="s">
        <v>1042</v>
      </c>
    </row>
    <row r="101" spans="2:19" x14ac:dyDescent="0.25">
      <c r="B101" s="14">
        <v>91</v>
      </c>
      <c r="C101" s="139" t="s">
        <v>588</v>
      </c>
      <c r="D101" s="143" t="s">
        <v>202</v>
      </c>
      <c r="E101" s="139" t="s">
        <v>593</v>
      </c>
      <c r="F101" s="143" t="s">
        <v>347</v>
      </c>
      <c r="G101" s="14">
        <v>57</v>
      </c>
      <c r="H101" s="143" t="s">
        <v>597</v>
      </c>
      <c r="I101" s="143" t="s">
        <v>597</v>
      </c>
      <c r="J101" s="143" t="s">
        <v>925</v>
      </c>
      <c r="K101" s="143" t="s">
        <v>245</v>
      </c>
      <c r="L101" s="146">
        <v>43344</v>
      </c>
      <c r="M101" s="147">
        <v>7.9687500000000008E-2</v>
      </c>
      <c r="N101" s="143" t="s">
        <v>18</v>
      </c>
      <c r="O101" s="139" t="s">
        <v>926</v>
      </c>
      <c r="P101" s="139" t="s">
        <v>415</v>
      </c>
      <c r="Q101" s="143" t="s">
        <v>1791</v>
      </c>
      <c r="R101" s="172" t="s">
        <v>1042</v>
      </c>
    </row>
    <row r="102" spans="2:19" x14ac:dyDescent="0.25">
      <c r="B102" s="14">
        <v>92</v>
      </c>
      <c r="C102" s="139" t="s">
        <v>305</v>
      </c>
      <c r="D102" s="143" t="s">
        <v>7</v>
      </c>
      <c r="E102" s="139" t="s">
        <v>306</v>
      </c>
      <c r="F102" s="143" t="s">
        <v>347</v>
      </c>
      <c r="G102" s="14">
        <v>87</v>
      </c>
      <c r="H102" s="143" t="s">
        <v>927</v>
      </c>
      <c r="I102" s="143" t="s">
        <v>928</v>
      </c>
      <c r="J102" s="143" t="s">
        <v>929</v>
      </c>
      <c r="K102" s="143" t="s">
        <v>245</v>
      </c>
      <c r="L102" s="146">
        <v>43344</v>
      </c>
      <c r="M102" s="147">
        <v>0.10266203703703704</v>
      </c>
      <c r="N102" s="143" t="s">
        <v>930</v>
      </c>
      <c r="O102" s="139" t="s">
        <v>931</v>
      </c>
      <c r="P102" s="139" t="s">
        <v>932</v>
      </c>
      <c r="Q102" s="143" t="s">
        <v>1820</v>
      </c>
      <c r="R102" s="143" t="s">
        <v>7</v>
      </c>
      <c r="S102" t="s">
        <v>1828</v>
      </c>
    </row>
    <row r="103" spans="2:19" x14ac:dyDescent="0.25">
      <c r="B103" s="14">
        <v>93</v>
      </c>
      <c r="C103" s="139" t="s">
        <v>590</v>
      </c>
      <c r="D103" s="143" t="s">
        <v>202</v>
      </c>
      <c r="E103" s="139" t="s">
        <v>305</v>
      </c>
      <c r="F103" s="143" t="s">
        <v>326</v>
      </c>
      <c r="G103" s="14">
        <v>38</v>
      </c>
      <c r="H103" s="143" t="s">
        <v>653</v>
      </c>
      <c r="I103" s="143" t="s">
        <v>597</v>
      </c>
      <c r="J103" s="143" t="s">
        <v>933</v>
      </c>
      <c r="K103" s="143" t="s">
        <v>245</v>
      </c>
      <c r="L103" s="146">
        <v>43344</v>
      </c>
      <c r="M103" s="147">
        <v>8.0451388888888892E-2</v>
      </c>
      <c r="N103" s="143" t="s">
        <v>934</v>
      </c>
      <c r="O103" s="139" t="s">
        <v>935</v>
      </c>
      <c r="P103" s="139" t="s">
        <v>936</v>
      </c>
      <c r="Q103" s="143"/>
      <c r="R103" s="143"/>
    </row>
    <row r="104" spans="2:19" x14ac:dyDescent="0.25">
      <c r="B104" s="14">
        <v>94</v>
      </c>
      <c r="C104" s="139" t="s">
        <v>306</v>
      </c>
      <c r="D104" s="143" t="s">
        <v>202</v>
      </c>
      <c r="E104" s="139" t="s">
        <v>588</v>
      </c>
      <c r="F104" s="143" t="s">
        <v>347</v>
      </c>
      <c r="G104" s="14">
        <v>48</v>
      </c>
      <c r="H104" s="143" t="s">
        <v>937</v>
      </c>
      <c r="I104" s="143" t="s">
        <v>597</v>
      </c>
      <c r="J104" s="143" t="s">
        <v>938</v>
      </c>
      <c r="K104" s="143" t="s">
        <v>245</v>
      </c>
      <c r="L104" s="146">
        <v>43344</v>
      </c>
      <c r="M104" s="147">
        <v>7.9745370370370369E-2</v>
      </c>
      <c r="N104" s="143" t="s">
        <v>868</v>
      </c>
      <c r="O104" s="139" t="s">
        <v>939</v>
      </c>
      <c r="P104" s="139" t="s">
        <v>940</v>
      </c>
      <c r="Q104" s="143" t="s">
        <v>1773</v>
      </c>
      <c r="R104" s="172" t="s">
        <v>1042</v>
      </c>
    </row>
    <row r="105" spans="2:19" x14ac:dyDescent="0.25">
      <c r="B105" s="14">
        <v>95</v>
      </c>
      <c r="C105" s="139" t="s">
        <v>593</v>
      </c>
      <c r="D105" s="143" t="s">
        <v>202</v>
      </c>
      <c r="E105" s="139" t="s">
        <v>596</v>
      </c>
      <c r="F105" s="143" t="s">
        <v>347</v>
      </c>
      <c r="G105" s="14">
        <v>40</v>
      </c>
      <c r="H105" s="143" t="s">
        <v>597</v>
      </c>
      <c r="I105" s="143" t="s">
        <v>941</v>
      </c>
      <c r="J105" s="143" t="s">
        <v>942</v>
      </c>
      <c r="K105" s="143" t="s">
        <v>245</v>
      </c>
      <c r="L105" s="146">
        <v>43345</v>
      </c>
      <c r="M105" s="147">
        <v>7.2013888888888891E-2</v>
      </c>
      <c r="N105" s="143" t="s">
        <v>833</v>
      </c>
      <c r="O105" s="139" t="s">
        <v>943</v>
      </c>
      <c r="P105" s="139" t="s">
        <v>835</v>
      </c>
      <c r="Q105" s="143" t="s">
        <v>1821</v>
      </c>
      <c r="R105" s="172" t="s">
        <v>1042</v>
      </c>
    </row>
    <row r="106" spans="2:19" x14ac:dyDescent="0.25">
      <c r="B106" s="14">
        <v>96</v>
      </c>
      <c r="C106" s="139" t="s">
        <v>591</v>
      </c>
      <c r="D106" s="143" t="s">
        <v>202</v>
      </c>
      <c r="E106" s="139" t="s">
        <v>595</v>
      </c>
      <c r="F106" s="143" t="s">
        <v>347</v>
      </c>
      <c r="G106" s="14">
        <v>54</v>
      </c>
      <c r="H106" s="143" t="s">
        <v>944</v>
      </c>
      <c r="I106" s="143" t="s">
        <v>597</v>
      </c>
      <c r="J106" s="143" t="s">
        <v>945</v>
      </c>
      <c r="K106" s="143" t="s">
        <v>245</v>
      </c>
      <c r="L106" s="146">
        <v>43345</v>
      </c>
      <c r="M106" s="147">
        <v>7.2060185185185185E-2</v>
      </c>
      <c r="N106" s="143" t="s">
        <v>946</v>
      </c>
      <c r="O106" s="139" t="s">
        <v>947</v>
      </c>
      <c r="P106" s="139" t="s">
        <v>948</v>
      </c>
      <c r="Q106" s="143" t="s">
        <v>1806</v>
      </c>
      <c r="R106" s="172" t="s">
        <v>1042</v>
      </c>
    </row>
    <row r="107" spans="2:19" x14ac:dyDescent="0.25">
      <c r="B107" s="14">
        <v>97</v>
      </c>
      <c r="C107" s="139" t="s">
        <v>591</v>
      </c>
      <c r="D107" s="143" t="s">
        <v>7</v>
      </c>
      <c r="E107" s="139" t="s">
        <v>590</v>
      </c>
      <c r="F107" s="143" t="s">
        <v>330</v>
      </c>
      <c r="G107" s="14">
        <v>89</v>
      </c>
      <c r="H107" s="143" t="s">
        <v>767</v>
      </c>
      <c r="I107" s="143" t="s">
        <v>949</v>
      </c>
      <c r="J107" s="143" t="s">
        <v>950</v>
      </c>
      <c r="K107" s="143" t="s">
        <v>245</v>
      </c>
      <c r="L107" s="146">
        <v>43345</v>
      </c>
      <c r="M107" s="147">
        <v>9.9490740740740755E-2</v>
      </c>
      <c r="N107" s="143" t="s">
        <v>951</v>
      </c>
      <c r="O107" s="139" t="s">
        <v>952</v>
      </c>
      <c r="P107" s="139" t="s">
        <v>953</v>
      </c>
      <c r="Q107" s="143"/>
      <c r="R107" s="143"/>
    </row>
    <row r="108" spans="2:19" x14ac:dyDescent="0.25">
      <c r="B108" s="14">
        <v>98</v>
      </c>
      <c r="C108" s="139" t="s">
        <v>595</v>
      </c>
      <c r="D108" s="143" t="s">
        <v>202</v>
      </c>
      <c r="E108" s="139" t="s">
        <v>593</v>
      </c>
      <c r="F108" s="143" t="s">
        <v>334</v>
      </c>
      <c r="G108" s="14">
        <v>41</v>
      </c>
      <c r="H108" s="143" t="s">
        <v>597</v>
      </c>
      <c r="I108" s="143" t="s">
        <v>597</v>
      </c>
      <c r="J108" s="143" t="s">
        <v>954</v>
      </c>
      <c r="K108" s="143" t="s">
        <v>245</v>
      </c>
      <c r="L108" s="146">
        <v>43345</v>
      </c>
      <c r="M108" s="147">
        <v>6.4074074074074075E-2</v>
      </c>
      <c r="N108" s="143" t="s">
        <v>198</v>
      </c>
      <c r="O108" s="139" t="s">
        <v>955</v>
      </c>
      <c r="P108" s="139" t="s">
        <v>363</v>
      </c>
      <c r="Q108" s="143"/>
      <c r="R108" s="143"/>
    </row>
    <row r="109" spans="2:19" x14ac:dyDescent="0.25">
      <c r="B109" s="14">
        <v>99</v>
      </c>
      <c r="C109" s="139" t="s">
        <v>596</v>
      </c>
      <c r="D109" s="143" t="s">
        <v>7</v>
      </c>
      <c r="E109" s="139" t="s">
        <v>306</v>
      </c>
      <c r="F109" s="143" t="s">
        <v>330</v>
      </c>
      <c r="G109" s="14">
        <v>57</v>
      </c>
      <c r="H109" s="143" t="s">
        <v>956</v>
      </c>
      <c r="I109" s="143" t="s">
        <v>957</v>
      </c>
      <c r="J109" s="143" t="s">
        <v>958</v>
      </c>
      <c r="K109" s="143" t="s">
        <v>245</v>
      </c>
      <c r="L109" s="146">
        <v>43345</v>
      </c>
      <c r="M109" s="147">
        <v>9.2268518518518527E-2</v>
      </c>
      <c r="N109" s="143" t="s">
        <v>959</v>
      </c>
      <c r="O109" s="139" t="s">
        <v>960</v>
      </c>
      <c r="P109" s="139" t="s">
        <v>961</v>
      </c>
      <c r="Q109" s="143"/>
      <c r="R109" s="143"/>
    </row>
    <row r="110" spans="2:19" x14ac:dyDescent="0.25">
      <c r="B110" s="14">
        <v>100</v>
      </c>
      <c r="C110" s="139" t="s">
        <v>588</v>
      </c>
      <c r="D110" s="143" t="s">
        <v>202</v>
      </c>
      <c r="E110" s="139" t="s">
        <v>305</v>
      </c>
      <c r="F110" s="143" t="s">
        <v>334</v>
      </c>
      <c r="G110" s="14">
        <v>68</v>
      </c>
      <c r="H110" s="143" t="s">
        <v>597</v>
      </c>
      <c r="I110" s="143" t="s">
        <v>597</v>
      </c>
      <c r="J110" s="143" t="s">
        <v>962</v>
      </c>
      <c r="K110" s="143" t="s">
        <v>245</v>
      </c>
      <c r="L110" s="146">
        <v>43345</v>
      </c>
      <c r="M110" s="147">
        <v>8.9884259259259261E-2</v>
      </c>
      <c r="N110" s="143" t="s">
        <v>198</v>
      </c>
      <c r="O110" s="139" t="s">
        <v>963</v>
      </c>
      <c r="P110" s="139" t="s">
        <v>363</v>
      </c>
      <c r="Q110" s="143"/>
      <c r="R110" s="143"/>
    </row>
    <row r="111" spans="2:19" x14ac:dyDescent="0.25">
      <c r="B111" s="14">
        <v>101</v>
      </c>
      <c r="C111" s="139" t="s">
        <v>590</v>
      </c>
      <c r="D111" s="143" t="s">
        <v>8</v>
      </c>
      <c r="E111" s="139" t="s">
        <v>588</v>
      </c>
      <c r="F111" s="143" t="s">
        <v>330</v>
      </c>
      <c r="G111" s="14">
        <v>46</v>
      </c>
      <c r="H111" s="143" t="s">
        <v>964</v>
      </c>
      <c r="I111" s="143" t="s">
        <v>965</v>
      </c>
      <c r="J111" s="143" t="s">
        <v>966</v>
      </c>
      <c r="K111" s="143" t="s">
        <v>245</v>
      </c>
      <c r="L111" s="146">
        <v>43345</v>
      </c>
      <c r="M111" s="147">
        <v>8.0787037037037032E-2</v>
      </c>
      <c r="N111" s="143" t="s">
        <v>967</v>
      </c>
      <c r="O111" s="139" t="s">
        <v>968</v>
      </c>
      <c r="P111" s="139" t="s">
        <v>329</v>
      </c>
      <c r="Q111" s="143"/>
      <c r="R111" s="143"/>
    </row>
    <row r="112" spans="2:19" x14ac:dyDescent="0.25">
      <c r="B112" s="14">
        <v>102</v>
      </c>
      <c r="C112" s="139" t="s">
        <v>305</v>
      </c>
      <c r="D112" s="143" t="s">
        <v>202</v>
      </c>
      <c r="E112" s="139" t="s">
        <v>596</v>
      </c>
      <c r="F112" s="143" t="s">
        <v>334</v>
      </c>
      <c r="G112" s="14">
        <v>92</v>
      </c>
      <c r="H112" s="143" t="s">
        <v>597</v>
      </c>
      <c r="I112" s="143" t="s">
        <v>597</v>
      </c>
      <c r="J112" s="143" t="s">
        <v>969</v>
      </c>
      <c r="K112" s="143" t="s">
        <v>245</v>
      </c>
      <c r="L112" s="146">
        <v>43345</v>
      </c>
      <c r="M112" s="147">
        <v>0.10224537037037036</v>
      </c>
      <c r="N112" s="143" t="s">
        <v>967</v>
      </c>
      <c r="O112" s="139" t="s">
        <v>970</v>
      </c>
      <c r="P112" s="139" t="s">
        <v>329</v>
      </c>
      <c r="Q112" s="143"/>
      <c r="R112" s="143"/>
    </row>
    <row r="113" spans="1:22" x14ac:dyDescent="0.25">
      <c r="B113" s="14">
        <v>103</v>
      </c>
      <c r="C113" s="139" t="s">
        <v>306</v>
      </c>
      <c r="D113" s="143" t="s">
        <v>202</v>
      </c>
      <c r="E113" s="139" t="s">
        <v>595</v>
      </c>
      <c r="F113" s="143" t="s">
        <v>347</v>
      </c>
      <c r="G113" s="14">
        <v>79</v>
      </c>
      <c r="H113" s="143" t="s">
        <v>660</v>
      </c>
      <c r="I113" s="143" t="s">
        <v>597</v>
      </c>
      <c r="J113" s="143" t="s">
        <v>971</v>
      </c>
      <c r="K113" s="143" t="s">
        <v>245</v>
      </c>
      <c r="L113" s="146">
        <v>43345</v>
      </c>
      <c r="M113" s="147">
        <v>9.6377314814814818E-2</v>
      </c>
      <c r="N113" s="143" t="s">
        <v>967</v>
      </c>
      <c r="O113" s="139" t="s">
        <v>972</v>
      </c>
      <c r="P113" s="139" t="s">
        <v>973</v>
      </c>
      <c r="Q113" s="143" t="s">
        <v>1788</v>
      </c>
      <c r="R113" s="172" t="s">
        <v>1042</v>
      </c>
    </row>
    <row r="114" spans="1:22" x14ac:dyDescent="0.25">
      <c r="B114" s="14">
        <v>104</v>
      </c>
      <c r="C114" s="139" t="s">
        <v>593</v>
      </c>
      <c r="D114" s="143" t="s">
        <v>202</v>
      </c>
      <c r="E114" s="139" t="s">
        <v>591</v>
      </c>
      <c r="F114" s="143" t="s">
        <v>334</v>
      </c>
      <c r="G114" s="14">
        <v>46</v>
      </c>
      <c r="H114" s="143" t="s">
        <v>597</v>
      </c>
      <c r="I114" s="143" t="s">
        <v>597</v>
      </c>
      <c r="J114" s="143" t="s">
        <v>974</v>
      </c>
      <c r="K114" s="143" t="s">
        <v>245</v>
      </c>
      <c r="L114" s="146">
        <v>43345</v>
      </c>
      <c r="M114" s="147">
        <v>6.9444444444444434E-2</v>
      </c>
      <c r="N114" s="143" t="s">
        <v>648</v>
      </c>
      <c r="O114" s="139" t="s">
        <v>975</v>
      </c>
      <c r="P114" s="139" t="s">
        <v>650</v>
      </c>
      <c r="Q114" s="143"/>
      <c r="R114" s="143"/>
    </row>
    <row r="115" spans="1:22" x14ac:dyDescent="0.25">
      <c r="B115" s="14">
        <v>105</v>
      </c>
      <c r="C115" s="139" t="s">
        <v>593</v>
      </c>
      <c r="D115" s="143" t="s">
        <v>202</v>
      </c>
      <c r="E115" s="139" t="s">
        <v>590</v>
      </c>
      <c r="F115" s="143" t="s">
        <v>334</v>
      </c>
      <c r="G115" s="14">
        <v>62</v>
      </c>
      <c r="H115" s="143" t="s">
        <v>597</v>
      </c>
      <c r="I115" s="143" t="s">
        <v>597</v>
      </c>
      <c r="J115" s="143" t="s">
        <v>976</v>
      </c>
      <c r="K115" s="143" t="s">
        <v>245</v>
      </c>
      <c r="L115" s="146">
        <v>43345</v>
      </c>
      <c r="M115" s="147">
        <v>9.0347222222222232E-2</v>
      </c>
      <c r="N115" s="143" t="s">
        <v>977</v>
      </c>
      <c r="O115" s="139" t="s">
        <v>978</v>
      </c>
      <c r="P115" s="139" t="s">
        <v>889</v>
      </c>
      <c r="Q115" s="143"/>
      <c r="R115" s="143"/>
    </row>
    <row r="116" spans="1:22" x14ac:dyDescent="0.25">
      <c r="B116" s="14">
        <v>106</v>
      </c>
      <c r="C116" s="139" t="s">
        <v>591</v>
      </c>
      <c r="D116" s="143" t="s">
        <v>202</v>
      </c>
      <c r="E116" s="139" t="s">
        <v>306</v>
      </c>
      <c r="F116" s="143" t="s">
        <v>334</v>
      </c>
      <c r="G116" s="14">
        <v>113</v>
      </c>
      <c r="H116" s="143" t="s">
        <v>597</v>
      </c>
      <c r="I116" s="143" t="s">
        <v>637</v>
      </c>
      <c r="J116" s="143" t="s">
        <v>979</v>
      </c>
      <c r="K116" s="143" t="s">
        <v>245</v>
      </c>
      <c r="L116" s="146">
        <v>43345</v>
      </c>
      <c r="M116" s="147">
        <v>0.10834490740740742</v>
      </c>
      <c r="N116" s="143" t="s">
        <v>977</v>
      </c>
      <c r="O116" s="139" t="s">
        <v>980</v>
      </c>
      <c r="P116" s="139" t="s">
        <v>981</v>
      </c>
      <c r="Q116" s="143"/>
      <c r="R116" s="143"/>
    </row>
    <row r="117" spans="1:22" x14ac:dyDescent="0.25">
      <c r="B117" s="14">
        <v>107</v>
      </c>
      <c r="C117" s="139" t="s">
        <v>595</v>
      </c>
      <c r="D117" s="143" t="s">
        <v>202</v>
      </c>
      <c r="E117" s="139" t="s">
        <v>305</v>
      </c>
      <c r="F117" s="143" t="s">
        <v>334</v>
      </c>
      <c r="G117" s="14">
        <v>45</v>
      </c>
      <c r="H117" s="143" t="s">
        <v>597</v>
      </c>
      <c r="I117" s="143" t="s">
        <v>597</v>
      </c>
      <c r="J117" s="143" t="s">
        <v>982</v>
      </c>
      <c r="K117" s="143" t="s">
        <v>245</v>
      </c>
      <c r="L117" s="146">
        <v>43346</v>
      </c>
      <c r="M117" s="147">
        <v>7.4861111111111114E-2</v>
      </c>
      <c r="N117" s="143" t="s">
        <v>27</v>
      </c>
      <c r="O117" s="139" t="s">
        <v>983</v>
      </c>
      <c r="P117" s="139" t="s">
        <v>385</v>
      </c>
      <c r="Q117" s="143"/>
      <c r="R117" s="143"/>
    </row>
    <row r="118" spans="1:22" x14ac:dyDescent="0.25">
      <c r="B118" s="14">
        <v>108</v>
      </c>
      <c r="C118" s="139" t="s">
        <v>596</v>
      </c>
      <c r="D118" s="143" t="s">
        <v>8</v>
      </c>
      <c r="E118" s="139" t="s">
        <v>588</v>
      </c>
      <c r="F118" s="143" t="s">
        <v>347</v>
      </c>
      <c r="G118" s="14">
        <v>64</v>
      </c>
      <c r="H118" s="143" t="s">
        <v>984</v>
      </c>
      <c r="I118" s="143" t="s">
        <v>665</v>
      </c>
      <c r="J118" s="143" t="s">
        <v>985</v>
      </c>
      <c r="K118" s="143" t="s">
        <v>245</v>
      </c>
      <c r="L118" s="146">
        <v>43346</v>
      </c>
      <c r="M118" s="147">
        <v>9.0405092592592592E-2</v>
      </c>
      <c r="N118" s="143" t="s">
        <v>872</v>
      </c>
      <c r="O118" s="139" t="s">
        <v>986</v>
      </c>
      <c r="P118" s="139" t="s">
        <v>874</v>
      </c>
      <c r="Q118" s="143" t="s">
        <v>1805</v>
      </c>
      <c r="R118" s="143" t="s">
        <v>8</v>
      </c>
      <c r="S118" t="s">
        <v>1829</v>
      </c>
    </row>
    <row r="119" spans="1:22" x14ac:dyDescent="0.25">
      <c r="B119" s="14">
        <v>109</v>
      </c>
      <c r="C119" s="139" t="s">
        <v>590</v>
      </c>
      <c r="D119" s="143" t="s">
        <v>202</v>
      </c>
      <c r="E119" s="139" t="s">
        <v>596</v>
      </c>
      <c r="F119" s="143" t="s">
        <v>347</v>
      </c>
      <c r="G119" s="14">
        <v>51</v>
      </c>
      <c r="H119" s="143" t="s">
        <v>597</v>
      </c>
      <c r="I119" s="143" t="s">
        <v>987</v>
      </c>
      <c r="J119" s="143" t="s">
        <v>988</v>
      </c>
      <c r="K119" s="143" t="s">
        <v>245</v>
      </c>
      <c r="L119" s="146">
        <v>43346</v>
      </c>
      <c r="M119" s="147">
        <v>8.4745370370370374E-2</v>
      </c>
      <c r="N119" s="143" t="s">
        <v>887</v>
      </c>
      <c r="O119" s="139" t="s">
        <v>989</v>
      </c>
      <c r="P119" s="139" t="s">
        <v>889</v>
      </c>
      <c r="Q119" s="143" t="s">
        <v>1806</v>
      </c>
      <c r="R119" s="172" t="s">
        <v>1042</v>
      </c>
    </row>
    <row r="120" spans="1:22" x14ac:dyDescent="0.25">
      <c r="B120" s="14">
        <v>110</v>
      </c>
      <c r="C120" s="139" t="s">
        <v>588</v>
      </c>
      <c r="D120" s="143" t="s">
        <v>7</v>
      </c>
      <c r="E120" s="139" t="s">
        <v>595</v>
      </c>
      <c r="F120" s="143" t="s">
        <v>330</v>
      </c>
      <c r="G120" s="14">
        <v>85</v>
      </c>
      <c r="H120" s="143" t="s">
        <v>608</v>
      </c>
      <c r="I120" s="143" t="s">
        <v>990</v>
      </c>
      <c r="J120" s="143" t="s">
        <v>991</v>
      </c>
      <c r="K120" s="143" t="s">
        <v>245</v>
      </c>
      <c r="L120" s="146">
        <v>43346</v>
      </c>
      <c r="M120" s="147">
        <v>9.8680555555555549E-2</v>
      </c>
      <c r="N120" s="143" t="s">
        <v>992</v>
      </c>
      <c r="O120" s="139" t="s">
        <v>993</v>
      </c>
      <c r="P120" s="139" t="s">
        <v>994</v>
      </c>
      <c r="Q120" s="143"/>
      <c r="R120" s="143"/>
      <c r="S120" t="s">
        <v>1008</v>
      </c>
    </row>
    <row r="121" spans="1:22" x14ac:dyDescent="0.25">
      <c r="B121" s="14">
        <v>111</v>
      </c>
      <c r="C121" s="139" t="s">
        <v>305</v>
      </c>
      <c r="D121" s="143" t="s">
        <v>7</v>
      </c>
      <c r="E121" s="139" t="s">
        <v>591</v>
      </c>
      <c r="F121" s="143" t="s">
        <v>330</v>
      </c>
      <c r="G121" s="14">
        <v>40</v>
      </c>
      <c r="H121" s="143" t="s">
        <v>995</v>
      </c>
      <c r="I121" s="143" t="s">
        <v>996</v>
      </c>
      <c r="J121" s="143" t="s">
        <v>997</v>
      </c>
      <c r="K121" s="143" t="s">
        <v>245</v>
      </c>
      <c r="L121" s="146">
        <v>43346</v>
      </c>
      <c r="M121" s="147">
        <v>8.5358796296296294E-2</v>
      </c>
      <c r="N121" s="143" t="s">
        <v>998</v>
      </c>
      <c r="O121" s="139" t="s">
        <v>999</v>
      </c>
      <c r="P121" s="139" t="s">
        <v>1000</v>
      </c>
      <c r="Q121" s="143"/>
      <c r="R121" s="143"/>
    </row>
    <row r="122" spans="1:22" x14ac:dyDescent="0.25">
      <c r="B122" s="14">
        <v>112</v>
      </c>
      <c r="C122" s="139" t="s">
        <v>306</v>
      </c>
      <c r="D122" s="143" t="s">
        <v>202</v>
      </c>
      <c r="E122" s="139" t="s">
        <v>593</v>
      </c>
      <c r="F122" s="143" t="s">
        <v>347</v>
      </c>
      <c r="G122" s="14">
        <v>47</v>
      </c>
      <c r="H122" s="143" t="s">
        <v>1001</v>
      </c>
      <c r="I122" s="143" t="s">
        <v>597</v>
      </c>
      <c r="J122" s="143" t="s">
        <v>1002</v>
      </c>
      <c r="K122" s="143" t="s">
        <v>245</v>
      </c>
      <c r="L122" s="146">
        <v>43346</v>
      </c>
      <c r="M122" s="147">
        <v>6.627314814814815E-2</v>
      </c>
      <c r="N122" s="143" t="s">
        <v>899</v>
      </c>
      <c r="O122" s="139" t="s">
        <v>1003</v>
      </c>
      <c r="P122" s="139" t="s">
        <v>901</v>
      </c>
      <c r="Q122" s="143" t="s">
        <v>1795</v>
      </c>
      <c r="R122" s="172" t="s">
        <v>1042</v>
      </c>
    </row>
    <row r="123" spans="1:22" s="14" customFormat="1" x14ac:dyDescent="0.25">
      <c r="A123" s="171" t="s">
        <v>34</v>
      </c>
      <c r="B123" s="171" t="s">
        <v>34</v>
      </c>
      <c r="C123" s="171" t="s">
        <v>34</v>
      </c>
      <c r="D123" s="171" t="s">
        <v>34</v>
      </c>
      <c r="E123" s="171" t="s">
        <v>34</v>
      </c>
      <c r="F123" s="171" t="s">
        <v>34</v>
      </c>
      <c r="G123" s="171" t="s">
        <v>34</v>
      </c>
      <c r="H123" s="171" t="s">
        <v>34</v>
      </c>
      <c r="I123" s="171" t="s">
        <v>34</v>
      </c>
      <c r="J123" s="171" t="s">
        <v>34</v>
      </c>
      <c r="K123" s="171" t="s">
        <v>34</v>
      </c>
      <c r="L123" s="171" t="s">
        <v>34</v>
      </c>
      <c r="M123" s="171" t="s">
        <v>34</v>
      </c>
      <c r="N123" s="171" t="s">
        <v>34</v>
      </c>
      <c r="O123" s="171" t="s">
        <v>34</v>
      </c>
      <c r="P123" s="171" t="s">
        <v>34</v>
      </c>
      <c r="Q123" s="171" t="s">
        <v>34</v>
      </c>
      <c r="R123" s="173" t="s">
        <v>34</v>
      </c>
      <c r="S123" s="171" t="s">
        <v>34</v>
      </c>
      <c r="T123" s="171" t="s">
        <v>34</v>
      </c>
      <c r="U123" s="171" t="s">
        <v>34</v>
      </c>
      <c r="V123" s="171" t="s">
        <v>34</v>
      </c>
    </row>
  </sheetData>
  <sortState xmlns:xlrd2="http://schemas.microsoft.com/office/spreadsheetml/2017/richdata2" ref="A11:V122">
    <sortCondition ref="B11:B122"/>
  </sortState>
  <mergeCells count="1">
    <mergeCell ref="Q10:R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w E A A B Q S w M E F A A C A A g A I K M n U A 2 u j M y p A A A A + A A A A B I A H A B D b 2 5 m a W c v U G F j a 2 F n Z S 5 4 b W w g o h g A K K A U A A A A A A A A A A A A A A A A A A A A A A A A A A A A h Y / R C o I w G I V f R X b v N k 0 r 5 X d C X X S T E A T R 7 d C l I 5 3 h Z v P d u u i R e o W E s r r r 8 h y + A 9 9 5 3 O 6 Q D k 3 t X E W n Z a s S 5 G G K H K H y t p C q T F B v T u 4 S p Q x 2 P D / z U j g j r H Q 8 a J m g y p h L T I i 1 F t s Z b r u S + J R 6 5 J h t 9 3 k l G u 5 K p Q 1 X u U C f V f F / h R g c X j L M x 4 s Q h / M g w l H g A Z l q y K T 6 I v 5 o j C m Q n x L W f W 3 6 T j C h 3 M 0 K y B S B v F + w J 1 B L A w Q U A A I A C A A g o y d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K M n U P 5 D D j V x A Q A A O Q s A A B M A H A B G b 3 J t d W x h c y 9 T Z W N 0 a W 9 u M S 5 t I K I Y A C i g F A A A A A A A A A A A A A A A A A A A A A A A A A A A A O 2 U T 0 v D M B i H 7 4 V + h 9 B d W o j F t J v O S Q + S T f G g I O 3 N S q l d t k X T Z D T p c I x 9 d 7 O V o c I i C o I T 2 0 P / P G / a 5 G l / b y U p F B U c x M 0 R n d u W b c l Z X p E x 6 D g J H u E s J r k U P E N h d p Q N 6 Y J K P S 7 r Z n E x I + O a E Q d E g B F l W 0 B v s a i r g m i C 5 c I f i q I u C V f u J W X E x 4 I r f S F d B w / S m y X Y V W X 6 X K b X + O o i 3 c y 2 3 e m 5 U i a m E 3 2 b T L + y B l 8 + 6 b L j w f s h Y b S k i l S R A x 0 I s G B 1 y W W E + h C M e C H G l E 8 j F P Q C C O 5 q o U i s l o x E b 6 f + r e D k w Y O N T c f B s 5 x P 9 a t I l v O t a J I / 6 k F J l X M 5 E V X Z P H 5 T l G 6 j D l c r p 6 F I T 6 9 0 B S j y o t Y Q 7 H h g 4 K G B d w 2 8 Z + A n B n 5 q 4 H 0 D P z N w d G w q m I y R S R m Z n J F J G p m s k U k b m b z R R / G 1 Z 1 u U 7 / 3 u 3 + 8 J 4 A b e w f b F 4 H 1 f d N u + + L t 9 8 Q O Z D Q / g P x 6 2 e W 3 z + n l e 4 3 p O q g n l O f u 9 v O 5 Z Q 5 v X f 5 v X V 1 B L A Q I t A B Q A A g A I A C C j J 1 A N r o z M q Q A A A P g A A A A S A A A A A A A A A A A A A A A A A A A A A A B D b 2 5 m a W c v U G F j a 2 F n Z S 5 4 b W x Q S w E C L Q A U A A I A C A A g o y d Q D 8 r p q 6 Q A A A D p A A A A E w A A A A A A A A A A A A A A A A D 1 A A A A W 0 N v b n R l b n R f V H l w Z X N d L n h t b F B L A Q I t A B Q A A g A I A C C j J 1 D + Q w 4 1 c Q E A A D k L A A A T A A A A A A A A A A A A A A A A A O Y B A A B G b 3 J t d W x h c y 9 T Z W N 0 a W 9 u M S 5 t U E s F B g A A A A A D A A M A w g A A A K Q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x H A A A A A A A A G k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D R U N f U 2 V h c 2 9 u X z E z X y 1 f R G l 2 a X N p b 2 5 f N F 9 T Y 2 h l Z H V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S 0 w N V Q y M D o z O D o z M i 4 5 O D g x M z E z W i I g L z 4 8 R W 5 0 c n k g V H l w Z T 0 i R m l s b E N v b H V t b l R 5 c G V z I i B W Y W x 1 Z T 0 i c 0 J n W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X 1 N l Y X N v b l 8 x M 1 8 t X 0 R p d m l z a W 9 u X z R f U 2 N o Z W R 1 b G U v Q 2 h h b m d l Z C B U e X B l L n t D b 2 x 1 b W 4 x L D B 9 J n F 1 b 3 Q 7 L C Z x d W 9 0 O 1 N l Y 3 R p b 2 4 x L 1 R D R U N f U 2 V h c 2 9 u X z E z X y 1 f R G l 2 a X N p b 2 5 f N F 9 T Y 2 h l Z H V s Z S 9 D a G F u Z 2 V k I F R 5 c G U u e 0 N v b H V t b j I s M X 0 m c X V v d D s s J n F 1 b 3 Q 7 U 2 V j d G l v b j E v V E N F Q 1 9 T Z W F z b 2 5 f M T N f L V 9 E a X Z p c 2 l v b l 8 0 X 1 N j a G V k d W x l L 0 N o Y W 5 n Z W Q g V H l w Z S 5 7 Q 2 9 s d W 1 u M y w y f S Z x d W 9 0 O y w m c X V v d D t T Z W N 0 a W 9 u M S 9 U Q 0 V D X 1 N l Y X N v b l 8 x M 1 8 t X 0 R p d m l z a W 9 u X z R f U 2 N o Z W R 1 b G U v Q 2 h h b m d l Z C B U e X B l L n t D b 2 x 1 b W 4 0 L D N 9 J n F 1 b 3 Q 7 L C Z x d W 9 0 O 1 N l Y 3 R p b 2 4 x L 1 R D R U N f U 2 V h c 2 9 u X z E z X y 1 f R G l 2 a X N p b 2 5 f N F 9 T Y 2 h l Z H V s Z S 9 D a G F u Z 2 V k I F R 5 c G U u e 0 N v b H V t b j U s N H 0 m c X V v d D s s J n F 1 b 3 Q 7 U 2 V j d G l v b j E v V E N F Q 1 9 T Z W F z b 2 5 f M T N f L V 9 E a X Z p c 2 l v b l 8 0 X 1 N j a G V k d W x l L 0 N o Y W 5 n Z W Q g V H l w Z S 5 7 Q 2 9 s d W 1 u N i w 1 f S Z x d W 9 0 O y w m c X V v d D t T Z W N 0 a W 9 u M S 9 U Q 0 V D X 1 N l Y X N v b l 8 x M 1 8 t X 0 R p d m l z a W 9 u X z R f U 2 N o Z W R 1 b G U v Q 2 h h b m d l Z C B U e X B l L n t D b 2 x 1 b W 4 3 L D Z 9 J n F 1 b 3 Q 7 L C Z x d W 9 0 O 1 N l Y 3 R p b 2 4 x L 1 R D R U N f U 2 V h c 2 9 u X z E z X y 1 f R G l 2 a X N p b 2 5 f N F 9 T Y 2 h l Z H V s Z S 9 D a G F u Z 2 V k I F R 5 c G U u e 0 N v b H V t b j g s N 3 0 m c X V v d D s s J n F 1 b 3 Q 7 U 2 V j d G l v b j E v V E N F Q 1 9 T Z W F z b 2 5 f M T N f L V 9 E a X Z p c 2 l v b l 8 0 X 1 N j a G V k d W x l L 0 N o Y W 5 n Z W Q g V H l w Z S 5 7 Q 2 9 s d W 1 u O S w 4 f S Z x d W 9 0 O y w m c X V v d D t T Z W N 0 a W 9 u M S 9 U Q 0 V D X 1 N l Y X N v b l 8 x M 1 8 t X 0 R p d m l z a W 9 u X z R f U 2 N o Z W R 1 b G U v Q 2 h h b m d l Z C B U e X B l L n t D b 2 x 1 b W 4 x M C w 5 f S Z x d W 9 0 O y w m c X V v d D t T Z W N 0 a W 9 u M S 9 U Q 0 V D X 1 N l Y X N v b l 8 x M 1 8 t X 0 R p d m l z a W 9 u X z R f U 2 N o Z W R 1 b G U v Q 2 h h b m d l Z C B U e X B l L n t D b 2 x 1 b W 4 x M S w x M H 0 m c X V v d D s s J n F 1 b 3 Q 7 U 2 V j d G l v b j E v V E N F Q 1 9 T Z W F z b 2 5 f M T N f L V 9 E a X Z p c 2 l v b l 8 0 X 1 N j a G V k d W x l L 0 N o Y W 5 n Z W Q g V H l w Z S 5 7 Q 2 9 s d W 1 u M T I s M T F 9 J n F 1 b 3 Q 7 L C Z x d W 9 0 O 1 N l Y 3 R p b 2 4 x L 1 R D R U N f U 2 V h c 2 9 u X z E z X y 1 f R G l 2 a X N p b 2 5 f N F 9 T Y 2 h l Z H V s Z S 9 D a G F u Z 2 V k I F R 5 c G U u e 0 N v b H V t b j E z L D E y f S Z x d W 9 0 O y w m c X V v d D t T Z W N 0 a W 9 u M S 9 U Q 0 V D X 1 N l Y X N v b l 8 x M 1 8 t X 0 R p d m l z a W 9 u X z R f U 2 N o Z W R 1 b G U v Q 2 h h b m d l Z C B U e X B l L n t D b 2 x 1 b W 4 x N C w x M 3 0 m c X V v d D s s J n F 1 b 3 Q 7 U 2 V j d G l v b j E v V E N F Q 1 9 T Z W F z b 2 5 f M T N f L V 9 E a X Z p c 2 l v b l 8 0 X 1 N j a G V k d W x l L 0 N o Y W 5 n Z W Q g V H l w Z S 5 7 Q 2 9 s d W 1 u M T U s M T R 9 J n F 1 b 3 Q 7 L C Z x d W 9 0 O 1 N l Y 3 R p b 2 4 x L 1 R D R U N f U 2 V h c 2 9 u X z E z X y 1 f R G l 2 a X N p b 2 5 f N F 9 T Y 2 h l Z H V s Z S 9 D a G F u Z 2 V k I F R 5 c G U u e 0 N v b H V t b j E 2 L D E 1 f S Z x d W 9 0 O y w m c X V v d D t T Z W N 0 a W 9 u M S 9 U Q 0 V D X 1 N l Y X N v b l 8 x M 1 8 t X 0 R p d m l z a W 9 u X z R f U 2 N o Z W R 1 b G U v Q 2 h h b m d l Z C B U e X B l L n t D b 2 x 1 b W 4 x N y w x N n 0 m c X V v d D s s J n F 1 b 3 Q 7 U 2 V j d G l v b j E v V E N F Q 1 9 T Z W F z b 2 5 f M T N f L V 9 E a X Z p c 2 l v b l 8 0 X 1 N j a G V k d W x l L 0 N o Y W 5 n Z W Q g V H l w Z S 5 7 Q 2 9 s d W 1 u M T g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U Q 0 V D X 1 N l Y X N v b l 8 x M 1 8 t X 0 R p d m l z a W 9 u X z R f U 2 N o Z W R 1 b G U v Q 2 h h b m d l Z C B U e X B l L n t D b 2 x 1 b W 4 x L D B 9 J n F 1 b 3 Q 7 L C Z x d W 9 0 O 1 N l Y 3 R p b 2 4 x L 1 R D R U N f U 2 V h c 2 9 u X z E z X y 1 f R G l 2 a X N p b 2 5 f N F 9 T Y 2 h l Z H V s Z S 9 D a G F u Z 2 V k I F R 5 c G U u e 0 N v b H V t b j I s M X 0 m c X V v d D s s J n F 1 b 3 Q 7 U 2 V j d G l v b j E v V E N F Q 1 9 T Z W F z b 2 5 f M T N f L V 9 E a X Z p c 2 l v b l 8 0 X 1 N j a G V k d W x l L 0 N o Y W 5 n Z W Q g V H l w Z S 5 7 Q 2 9 s d W 1 u M y w y f S Z x d W 9 0 O y w m c X V v d D t T Z W N 0 a W 9 u M S 9 U Q 0 V D X 1 N l Y X N v b l 8 x M 1 8 t X 0 R p d m l z a W 9 u X z R f U 2 N o Z W R 1 b G U v Q 2 h h b m d l Z C B U e X B l L n t D b 2 x 1 b W 4 0 L D N 9 J n F 1 b 3 Q 7 L C Z x d W 9 0 O 1 N l Y 3 R p b 2 4 x L 1 R D R U N f U 2 V h c 2 9 u X z E z X y 1 f R G l 2 a X N p b 2 5 f N F 9 T Y 2 h l Z H V s Z S 9 D a G F u Z 2 V k I F R 5 c G U u e 0 N v b H V t b j U s N H 0 m c X V v d D s s J n F 1 b 3 Q 7 U 2 V j d G l v b j E v V E N F Q 1 9 T Z W F z b 2 5 f M T N f L V 9 E a X Z p c 2 l v b l 8 0 X 1 N j a G V k d W x l L 0 N o Y W 5 n Z W Q g V H l w Z S 5 7 Q 2 9 s d W 1 u N i w 1 f S Z x d W 9 0 O y w m c X V v d D t T Z W N 0 a W 9 u M S 9 U Q 0 V D X 1 N l Y X N v b l 8 x M 1 8 t X 0 R p d m l z a W 9 u X z R f U 2 N o Z W R 1 b G U v Q 2 h h b m d l Z C B U e X B l L n t D b 2 x 1 b W 4 3 L D Z 9 J n F 1 b 3 Q 7 L C Z x d W 9 0 O 1 N l Y 3 R p b 2 4 x L 1 R D R U N f U 2 V h c 2 9 u X z E z X y 1 f R G l 2 a X N p b 2 5 f N F 9 T Y 2 h l Z H V s Z S 9 D a G F u Z 2 V k I F R 5 c G U u e 0 N v b H V t b j g s N 3 0 m c X V v d D s s J n F 1 b 3 Q 7 U 2 V j d G l v b j E v V E N F Q 1 9 T Z W F z b 2 5 f M T N f L V 9 E a X Z p c 2 l v b l 8 0 X 1 N j a G V k d W x l L 0 N o Y W 5 n Z W Q g V H l w Z S 5 7 Q 2 9 s d W 1 u O S w 4 f S Z x d W 9 0 O y w m c X V v d D t T Z W N 0 a W 9 u M S 9 U Q 0 V D X 1 N l Y X N v b l 8 x M 1 8 t X 0 R p d m l z a W 9 u X z R f U 2 N o Z W R 1 b G U v Q 2 h h b m d l Z C B U e X B l L n t D b 2 x 1 b W 4 x M C w 5 f S Z x d W 9 0 O y w m c X V v d D t T Z W N 0 a W 9 u M S 9 U Q 0 V D X 1 N l Y X N v b l 8 x M 1 8 t X 0 R p d m l z a W 9 u X z R f U 2 N o Z W R 1 b G U v Q 2 h h b m d l Z C B U e X B l L n t D b 2 x 1 b W 4 x M S w x M H 0 m c X V v d D s s J n F 1 b 3 Q 7 U 2 V j d G l v b j E v V E N F Q 1 9 T Z W F z b 2 5 f M T N f L V 9 E a X Z p c 2 l v b l 8 0 X 1 N j a G V k d W x l L 0 N o Y W 5 n Z W Q g V H l w Z S 5 7 Q 2 9 s d W 1 u M T I s M T F 9 J n F 1 b 3 Q 7 L C Z x d W 9 0 O 1 N l Y 3 R p b 2 4 x L 1 R D R U N f U 2 V h c 2 9 u X z E z X y 1 f R G l 2 a X N p b 2 5 f N F 9 T Y 2 h l Z H V s Z S 9 D a G F u Z 2 V k I F R 5 c G U u e 0 N v b H V t b j E z L D E y f S Z x d W 9 0 O y w m c X V v d D t T Z W N 0 a W 9 u M S 9 U Q 0 V D X 1 N l Y X N v b l 8 x M 1 8 t X 0 R p d m l z a W 9 u X z R f U 2 N o Z W R 1 b G U v Q 2 h h b m d l Z C B U e X B l L n t D b 2 x 1 b W 4 x N C w x M 3 0 m c X V v d D s s J n F 1 b 3 Q 7 U 2 V j d G l v b j E v V E N F Q 1 9 T Z W F z b 2 5 f M T N f L V 9 E a X Z p c 2 l v b l 8 0 X 1 N j a G V k d W x l L 0 N o Y W 5 n Z W Q g V H l w Z S 5 7 Q 2 9 s d W 1 u M T U s M T R 9 J n F 1 b 3 Q 7 L C Z x d W 9 0 O 1 N l Y 3 R p b 2 4 x L 1 R D R U N f U 2 V h c 2 9 u X z E z X y 1 f R G l 2 a X N p b 2 5 f N F 9 T Y 2 h l Z H V s Z S 9 D a G F u Z 2 V k I F R 5 c G U u e 0 N v b H V t b j E 2 L D E 1 f S Z x d W 9 0 O y w m c X V v d D t T Z W N 0 a W 9 u M S 9 U Q 0 V D X 1 N l Y X N v b l 8 x M 1 8 t X 0 R p d m l z a W 9 u X z R f U 2 N o Z W R 1 b G U v Q 2 h h b m d l Z C B U e X B l L n t D b 2 x 1 b W 4 x N y w x N n 0 m c X V v d D s s J n F 1 b 3 Q 7 U 2 V j d G l v b j E v V E N F Q 1 9 T Z W F z b 2 5 f M T N f L V 9 E a X Z p c 2 l v b l 8 0 X 1 N j a G V k d W x l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0 V D X 1 N l Y X N v b l 8 x M 1 8 t X 0 R p d m l z a W 9 u X z R f U 2 N o Z W R 1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9 T Z W F z b 2 5 f M T N f L V 9 E a X Z p c 2 l v b l 8 0 X 1 N j a G V k d W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N F Q 1 9 T Z W F z b 2 5 f M T N f L V 9 E a X Z p c 2 l v b l 8 0 X 1 N j a G V k d W x l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E N F Q 1 9 T Z W F z b 2 5 f M T N f X 1 9 E a X Z p c 2 l v b l 8 0 X 1 N j a G V k d W x l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S 0 w N V Q y M D o 0 M z o z N C 4 z O D A 1 N z c 3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D R U N f U 2 V h c 2 9 u X z E z X y 1 f R G l 2 a X N p b 2 5 f N F 9 T Y 2 h l Z H V s Z S A o M i k v Q 2 h h b m d l Z C B U e X B l L n t D b 2 x 1 b W 4 x L D B 9 J n F 1 b 3 Q 7 L C Z x d W 9 0 O 1 N l Y 3 R p b 2 4 x L 1 R D R U N f U 2 V h c 2 9 u X z E z X y 1 f R G l 2 a X N p b 2 5 f N F 9 T Y 2 h l Z H V s Z S A o M i k v Q 2 h h b m d l Z C B U e X B l L n t D b 2 x 1 b W 4 y L D F 9 J n F 1 b 3 Q 7 L C Z x d W 9 0 O 1 N l Y 3 R p b 2 4 x L 1 R D R U N f U 2 V h c 2 9 u X z E z X y 1 f R G l 2 a X N p b 2 5 f N F 9 T Y 2 h l Z H V s Z S A o M i k v Q 2 h h b m d l Z C B U e X B l L n t D b 2 x 1 b W 4 z L D J 9 J n F 1 b 3 Q 7 L C Z x d W 9 0 O 1 N l Y 3 R p b 2 4 x L 1 R D R U N f U 2 V h c 2 9 u X z E z X y 1 f R G l 2 a X N p b 2 5 f N F 9 T Y 2 h l Z H V s Z S A o M i k v Q 2 h h b m d l Z C B U e X B l L n t D b 2 x 1 b W 4 0 L D N 9 J n F 1 b 3 Q 7 L C Z x d W 9 0 O 1 N l Y 3 R p b 2 4 x L 1 R D R U N f U 2 V h c 2 9 u X z E z X y 1 f R G l 2 a X N p b 2 5 f N F 9 T Y 2 h l Z H V s Z S A o M i k v Q 2 h h b m d l Z C B U e X B l L n t D b 2 x 1 b W 4 1 L D R 9 J n F 1 b 3 Q 7 L C Z x d W 9 0 O 1 N l Y 3 R p b 2 4 x L 1 R D R U N f U 2 V h c 2 9 u X z E z X y 1 f R G l 2 a X N p b 2 5 f N F 9 T Y 2 h l Z H V s Z S A o M i k v Q 2 h h b m d l Z C B U e X B l L n t D b 2 x 1 b W 4 2 L D V 9 J n F 1 b 3 Q 7 L C Z x d W 9 0 O 1 N l Y 3 R p b 2 4 x L 1 R D R U N f U 2 V h c 2 9 u X z E z X y 1 f R G l 2 a X N p b 2 5 f N F 9 T Y 2 h l Z H V s Z S A o M i k v Q 2 h h b m d l Z C B U e X B l L n t D b 2 x 1 b W 4 3 L D Z 9 J n F 1 b 3 Q 7 L C Z x d W 9 0 O 1 N l Y 3 R p b 2 4 x L 1 R D R U N f U 2 V h c 2 9 u X z E z X y 1 f R G l 2 a X N p b 2 5 f N F 9 T Y 2 h l Z H V s Z S A o M i k v Q 2 h h b m d l Z C B U e X B l L n t D b 2 x 1 b W 4 4 L D d 9 J n F 1 b 3 Q 7 L C Z x d W 9 0 O 1 N l Y 3 R p b 2 4 x L 1 R D R U N f U 2 V h c 2 9 u X z E z X y 1 f R G l 2 a X N p b 2 5 f N F 9 T Y 2 h l Z H V s Z S A o M i k v Q 2 h h b m d l Z C B U e X B l L n t D b 2 x 1 b W 4 5 L D h 9 J n F 1 b 3 Q 7 L C Z x d W 9 0 O 1 N l Y 3 R p b 2 4 x L 1 R D R U N f U 2 V h c 2 9 u X z E z X y 1 f R G l 2 a X N p b 2 5 f N F 9 T Y 2 h l Z H V s Z S A o M i k v Q 2 h h b m d l Z C B U e X B l L n t D b 2 x 1 b W 4 x M C w 5 f S Z x d W 9 0 O y w m c X V v d D t T Z W N 0 a W 9 u M S 9 U Q 0 V D X 1 N l Y X N v b l 8 x M 1 8 t X 0 R p d m l z a W 9 u X z R f U 2 N o Z W R 1 b G U g K D I p L 0 N o Y W 5 n Z W Q g V H l w Z S 5 7 Q 2 9 s d W 1 u M T E s M T B 9 J n F 1 b 3 Q 7 L C Z x d W 9 0 O 1 N l Y 3 R p b 2 4 x L 1 R D R U N f U 2 V h c 2 9 u X z E z X y 1 f R G l 2 a X N p b 2 5 f N F 9 T Y 2 h l Z H V s Z S A o M i k v Q 2 h h b m d l Z C B U e X B l L n t D b 2 x 1 b W 4 x M i w x M X 0 m c X V v d D s s J n F 1 b 3 Q 7 U 2 V j d G l v b j E v V E N F Q 1 9 T Z W F z b 2 5 f M T N f L V 9 E a X Z p c 2 l v b l 8 0 X 1 N j a G V k d W x l I C g y K S 9 D a G F u Z 2 V k I F R 5 c G U u e 0 N v b H V t b j E z L D E y f S Z x d W 9 0 O y w m c X V v d D t T Z W N 0 a W 9 u M S 9 U Q 0 V D X 1 N l Y X N v b l 8 x M 1 8 t X 0 R p d m l z a W 9 u X z R f U 2 N o Z W R 1 b G U g K D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Q 0 V D X 1 N l Y X N v b l 8 x M 1 8 t X 0 R p d m l z a W 9 u X z R f U 2 N o Z W R 1 b G U g K D I p L 0 N o Y W 5 n Z W Q g V H l w Z S 5 7 Q 2 9 s d W 1 u M S w w f S Z x d W 9 0 O y w m c X V v d D t T Z W N 0 a W 9 u M S 9 U Q 0 V D X 1 N l Y X N v b l 8 x M 1 8 t X 0 R p d m l z a W 9 u X z R f U 2 N o Z W R 1 b G U g K D I p L 0 N o Y W 5 n Z W Q g V H l w Z S 5 7 Q 2 9 s d W 1 u M i w x f S Z x d W 9 0 O y w m c X V v d D t T Z W N 0 a W 9 u M S 9 U Q 0 V D X 1 N l Y X N v b l 8 x M 1 8 t X 0 R p d m l z a W 9 u X z R f U 2 N o Z W R 1 b G U g K D I p L 0 N o Y W 5 n Z W Q g V H l w Z S 5 7 Q 2 9 s d W 1 u M y w y f S Z x d W 9 0 O y w m c X V v d D t T Z W N 0 a W 9 u M S 9 U Q 0 V D X 1 N l Y X N v b l 8 x M 1 8 t X 0 R p d m l z a W 9 u X z R f U 2 N o Z W R 1 b G U g K D I p L 0 N o Y W 5 n Z W Q g V H l w Z S 5 7 Q 2 9 s d W 1 u N C w z f S Z x d W 9 0 O y w m c X V v d D t T Z W N 0 a W 9 u M S 9 U Q 0 V D X 1 N l Y X N v b l 8 x M 1 8 t X 0 R p d m l z a W 9 u X z R f U 2 N o Z W R 1 b G U g K D I p L 0 N o Y W 5 n Z W Q g V H l w Z S 5 7 Q 2 9 s d W 1 u N S w 0 f S Z x d W 9 0 O y w m c X V v d D t T Z W N 0 a W 9 u M S 9 U Q 0 V D X 1 N l Y X N v b l 8 x M 1 8 t X 0 R p d m l z a W 9 u X z R f U 2 N o Z W R 1 b G U g K D I p L 0 N o Y W 5 n Z W Q g V H l w Z S 5 7 Q 2 9 s d W 1 u N i w 1 f S Z x d W 9 0 O y w m c X V v d D t T Z W N 0 a W 9 u M S 9 U Q 0 V D X 1 N l Y X N v b l 8 x M 1 8 t X 0 R p d m l z a W 9 u X z R f U 2 N o Z W R 1 b G U g K D I p L 0 N o Y W 5 n Z W Q g V H l w Z S 5 7 Q 2 9 s d W 1 u N y w 2 f S Z x d W 9 0 O y w m c X V v d D t T Z W N 0 a W 9 u M S 9 U Q 0 V D X 1 N l Y X N v b l 8 x M 1 8 t X 0 R p d m l z a W 9 u X z R f U 2 N o Z W R 1 b G U g K D I p L 0 N o Y W 5 n Z W Q g V H l w Z S 5 7 Q 2 9 s d W 1 u O C w 3 f S Z x d W 9 0 O y w m c X V v d D t T Z W N 0 a W 9 u M S 9 U Q 0 V D X 1 N l Y X N v b l 8 x M 1 8 t X 0 R p d m l z a W 9 u X z R f U 2 N o Z W R 1 b G U g K D I p L 0 N o Y W 5 n Z W Q g V H l w Z S 5 7 Q 2 9 s d W 1 u O S w 4 f S Z x d W 9 0 O y w m c X V v d D t T Z W N 0 a W 9 u M S 9 U Q 0 V D X 1 N l Y X N v b l 8 x M 1 8 t X 0 R p d m l z a W 9 u X z R f U 2 N o Z W R 1 b G U g K D I p L 0 N o Y W 5 n Z W Q g V H l w Z S 5 7 Q 2 9 s d W 1 u M T A s O X 0 m c X V v d D s s J n F 1 b 3 Q 7 U 2 V j d G l v b j E v V E N F Q 1 9 T Z W F z b 2 5 f M T N f L V 9 E a X Z p c 2 l v b l 8 0 X 1 N j a G V k d W x l I C g y K S 9 D a G F u Z 2 V k I F R 5 c G U u e 0 N v b H V t b j E x L D E w f S Z x d W 9 0 O y w m c X V v d D t T Z W N 0 a W 9 u M S 9 U Q 0 V D X 1 N l Y X N v b l 8 x M 1 8 t X 0 R p d m l z a W 9 u X z R f U 2 N o Z W R 1 b G U g K D I p L 0 N o Y W 5 n Z W Q g V H l w Z S 5 7 Q 2 9 s d W 1 u M T I s M T F 9 J n F 1 b 3 Q 7 L C Z x d W 9 0 O 1 N l Y 3 R p b 2 4 x L 1 R D R U N f U 2 V h c 2 9 u X z E z X y 1 f R G l 2 a X N p b 2 5 f N F 9 T Y 2 h l Z H V s Z S A o M i k v Q 2 h h b m d l Z C B U e X B l L n t D b 2 x 1 b W 4 x M y w x M n 0 m c X V v d D s s J n F 1 b 3 Q 7 U 2 V j d G l v b j E v V E N F Q 1 9 T Z W F z b 2 5 f M T N f L V 9 E a X Z p c 2 l v b l 8 0 X 1 N j a G V k d W x l I C g y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1 9 T Z W F z b 2 5 f M T N f L V 9 E a X Z p c 2 l v b l 8 0 X 1 N j a G V k d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U 2 V h c 2 9 u X z E z X y 1 f R G l 2 a X N p b 2 5 f N F 9 T Y 2 h l Z H V s Z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U 2 V h c 2 9 u X z E z X y 1 f R G l 2 a X N p b 2 5 f M 1 9 T Y 2 h l Z H V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D R U N f U 2 V h c 2 9 u X z E z X 1 9 f R G l 2 a X N p b 2 5 f M 1 9 T Y 2 h l Z H V s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E t M D V U M j E 6 N D k 6 M j Y u N D A 2 M T g 2 O V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X 1 N l Y X N v b l 8 x M 1 8 t X 0 R p d m l z a W 9 u X z N f U 2 N o Z W R 1 b G U v Q 2 h h b m d l Z C B U e X B l L n t D b 2 x 1 b W 4 x L D B 9 J n F 1 b 3 Q 7 L C Z x d W 9 0 O 1 N l Y 3 R p b 2 4 x L 1 R D R U N f U 2 V h c 2 9 u X z E z X y 1 f R G l 2 a X N p b 2 5 f M 1 9 T Y 2 h l Z H V s Z S 9 D a G F u Z 2 V k I F R 5 c G U u e 0 N v b H V t b j I s M X 0 m c X V v d D s s J n F 1 b 3 Q 7 U 2 V j d G l v b j E v V E N F Q 1 9 T Z W F z b 2 5 f M T N f L V 9 E a X Z p c 2 l v b l 8 z X 1 N j a G V k d W x l L 0 N o Y W 5 n Z W Q g V H l w Z S 5 7 Q 2 9 s d W 1 u M y w y f S Z x d W 9 0 O y w m c X V v d D t T Z W N 0 a W 9 u M S 9 U Q 0 V D X 1 N l Y X N v b l 8 x M 1 8 t X 0 R p d m l z a W 9 u X z N f U 2 N o Z W R 1 b G U v Q 2 h h b m d l Z C B U e X B l L n t D b 2 x 1 b W 4 0 L D N 9 J n F 1 b 3 Q 7 L C Z x d W 9 0 O 1 N l Y 3 R p b 2 4 x L 1 R D R U N f U 2 V h c 2 9 u X z E z X y 1 f R G l 2 a X N p b 2 5 f M 1 9 T Y 2 h l Z H V s Z S 9 D a G F u Z 2 V k I F R 5 c G U u e 0 N v b H V t b j U s N H 0 m c X V v d D s s J n F 1 b 3 Q 7 U 2 V j d G l v b j E v V E N F Q 1 9 T Z W F z b 2 5 f M T N f L V 9 E a X Z p c 2 l v b l 8 z X 1 N j a G V k d W x l L 0 N o Y W 5 n Z W Q g V H l w Z S 5 7 Q 2 9 s d W 1 u N i w 1 f S Z x d W 9 0 O y w m c X V v d D t T Z W N 0 a W 9 u M S 9 U Q 0 V D X 1 N l Y X N v b l 8 x M 1 8 t X 0 R p d m l z a W 9 u X z N f U 2 N o Z W R 1 b G U v Q 2 h h b m d l Z C B U e X B l L n t D b 2 x 1 b W 4 3 L D Z 9 J n F 1 b 3 Q 7 L C Z x d W 9 0 O 1 N l Y 3 R p b 2 4 x L 1 R D R U N f U 2 V h c 2 9 u X z E z X y 1 f R G l 2 a X N p b 2 5 f M 1 9 T Y 2 h l Z H V s Z S 9 D a G F u Z 2 V k I F R 5 c G U u e 0 N v b H V t b j g s N 3 0 m c X V v d D s s J n F 1 b 3 Q 7 U 2 V j d G l v b j E v V E N F Q 1 9 T Z W F z b 2 5 f M T N f L V 9 E a X Z p c 2 l v b l 8 z X 1 N j a G V k d W x l L 0 N o Y W 5 n Z W Q g V H l w Z S 5 7 Q 2 9 s d W 1 u O S w 4 f S Z x d W 9 0 O y w m c X V v d D t T Z W N 0 a W 9 u M S 9 U Q 0 V D X 1 N l Y X N v b l 8 x M 1 8 t X 0 R p d m l z a W 9 u X z N f U 2 N o Z W R 1 b G U v Q 2 h h b m d l Z C B U e X B l L n t D b 2 x 1 b W 4 x M C w 5 f S Z x d W 9 0 O y w m c X V v d D t T Z W N 0 a W 9 u M S 9 U Q 0 V D X 1 N l Y X N v b l 8 x M 1 8 t X 0 R p d m l z a W 9 u X z N f U 2 N o Z W R 1 b G U v Q 2 h h b m d l Z C B U e X B l L n t D b 2 x 1 b W 4 x M S w x M H 0 m c X V v d D s s J n F 1 b 3 Q 7 U 2 V j d G l v b j E v V E N F Q 1 9 T Z W F z b 2 5 f M T N f L V 9 E a X Z p c 2 l v b l 8 z X 1 N j a G V k d W x l L 0 N o Y W 5 n Z W Q g V H l w Z S 5 7 Q 2 9 s d W 1 u M T I s M T F 9 J n F 1 b 3 Q 7 L C Z x d W 9 0 O 1 N l Y 3 R p b 2 4 x L 1 R D R U N f U 2 V h c 2 9 u X z E z X y 1 f R G l 2 a X N p b 2 5 f M 1 9 T Y 2 h l Z H V s Z S 9 D a G F u Z 2 V k I F R 5 c G U u e 0 N v b H V t b j E z L D E y f S Z x d W 9 0 O y w m c X V v d D t T Z W N 0 a W 9 u M S 9 U Q 0 V D X 1 N l Y X N v b l 8 x M 1 8 t X 0 R p d m l z a W 9 u X z N f U 2 N o Z W R 1 b G U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N f U 2 V h c 2 9 u X z E z X y 1 f R G l 2 a X N p b 2 5 f M 1 9 T Y 2 h l Z H V s Z S 9 D a G F u Z 2 V k I F R 5 c G U u e 0 N v b H V t b j E s M H 0 m c X V v d D s s J n F 1 b 3 Q 7 U 2 V j d G l v b j E v V E N F Q 1 9 T Z W F z b 2 5 f M T N f L V 9 E a X Z p c 2 l v b l 8 z X 1 N j a G V k d W x l L 0 N o Y W 5 n Z W Q g V H l w Z S 5 7 Q 2 9 s d W 1 u M i w x f S Z x d W 9 0 O y w m c X V v d D t T Z W N 0 a W 9 u M S 9 U Q 0 V D X 1 N l Y X N v b l 8 x M 1 8 t X 0 R p d m l z a W 9 u X z N f U 2 N o Z W R 1 b G U v Q 2 h h b m d l Z C B U e X B l L n t D b 2 x 1 b W 4 z L D J 9 J n F 1 b 3 Q 7 L C Z x d W 9 0 O 1 N l Y 3 R p b 2 4 x L 1 R D R U N f U 2 V h c 2 9 u X z E z X y 1 f R G l 2 a X N p b 2 5 f M 1 9 T Y 2 h l Z H V s Z S 9 D a G F u Z 2 V k I F R 5 c G U u e 0 N v b H V t b j Q s M 3 0 m c X V v d D s s J n F 1 b 3 Q 7 U 2 V j d G l v b j E v V E N F Q 1 9 T Z W F z b 2 5 f M T N f L V 9 E a X Z p c 2 l v b l 8 z X 1 N j a G V k d W x l L 0 N o Y W 5 n Z W Q g V H l w Z S 5 7 Q 2 9 s d W 1 u N S w 0 f S Z x d W 9 0 O y w m c X V v d D t T Z W N 0 a W 9 u M S 9 U Q 0 V D X 1 N l Y X N v b l 8 x M 1 8 t X 0 R p d m l z a W 9 u X z N f U 2 N o Z W R 1 b G U v Q 2 h h b m d l Z C B U e X B l L n t D b 2 x 1 b W 4 2 L D V 9 J n F 1 b 3 Q 7 L C Z x d W 9 0 O 1 N l Y 3 R p b 2 4 x L 1 R D R U N f U 2 V h c 2 9 u X z E z X y 1 f R G l 2 a X N p b 2 5 f M 1 9 T Y 2 h l Z H V s Z S 9 D a G F u Z 2 V k I F R 5 c G U u e 0 N v b H V t b j c s N n 0 m c X V v d D s s J n F 1 b 3 Q 7 U 2 V j d G l v b j E v V E N F Q 1 9 T Z W F z b 2 5 f M T N f L V 9 E a X Z p c 2 l v b l 8 z X 1 N j a G V k d W x l L 0 N o Y W 5 n Z W Q g V H l w Z S 5 7 Q 2 9 s d W 1 u O C w 3 f S Z x d W 9 0 O y w m c X V v d D t T Z W N 0 a W 9 u M S 9 U Q 0 V D X 1 N l Y X N v b l 8 x M 1 8 t X 0 R p d m l z a W 9 u X z N f U 2 N o Z W R 1 b G U v Q 2 h h b m d l Z C B U e X B l L n t D b 2 x 1 b W 4 5 L D h 9 J n F 1 b 3 Q 7 L C Z x d W 9 0 O 1 N l Y 3 R p b 2 4 x L 1 R D R U N f U 2 V h c 2 9 u X z E z X y 1 f R G l 2 a X N p b 2 5 f M 1 9 T Y 2 h l Z H V s Z S 9 D a G F u Z 2 V k I F R 5 c G U u e 0 N v b H V t b j E w L D l 9 J n F 1 b 3 Q 7 L C Z x d W 9 0 O 1 N l Y 3 R p b 2 4 x L 1 R D R U N f U 2 V h c 2 9 u X z E z X y 1 f R G l 2 a X N p b 2 5 f M 1 9 T Y 2 h l Z H V s Z S 9 D a G F u Z 2 V k I F R 5 c G U u e 0 N v b H V t b j E x L D E w f S Z x d W 9 0 O y w m c X V v d D t T Z W N 0 a W 9 u M S 9 U Q 0 V D X 1 N l Y X N v b l 8 x M 1 8 t X 0 R p d m l z a W 9 u X z N f U 2 N o Z W R 1 b G U v Q 2 h h b m d l Z C B U e X B l L n t D b 2 x 1 b W 4 x M i w x M X 0 m c X V v d D s s J n F 1 b 3 Q 7 U 2 V j d G l v b j E v V E N F Q 1 9 T Z W F z b 2 5 f M T N f L V 9 E a X Z p c 2 l v b l 8 z X 1 N j a G V k d W x l L 0 N o Y W 5 n Z W Q g V H l w Z S 5 7 Q 2 9 s d W 1 u M T M s M T J 9 J n F 1 b 3 Q 7 L C Z x d W 9 0 O 1 N l Y 3 R p b 2 4 x L 1 R D R U N f U 2 V h c 2 9 u X z E z X y 1 f R G l 2 a X N p b 2 5 f M 1 9 T Y 2 h l Z H V s Z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1 9 T Z W F z b 2 5 f M T N f L V 9 E a X Z p c 2 l v b l 8 z X 1 N j a G V k d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U 2 V h c 2 9 u X z E z X y 1 f R G l 2 a X N p b 2 5 f M 1 9 T Y 2 h l Z H V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U 2 V h c 2 9 u X z E z X y 1 f U 3 V w Z X J m a W 5 h b F 9 T Y 2 h l Z H V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D R U N f U 2 V h c 2 9 u X z E z X 1 9 f U 3 V w Z X J m a W 5 h b F 9 T Y 2 h l Z H V s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E t M D d U M j A 6 M j U 6 M D E u N D Q w N T U y M F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0 V D X 1 N l Y X N v b l 8 x M 1 8 t X 1 N 1 c G V y Z m l u Y W x f U 2 N o Z W R 1 b G U v Q 2 h h b m d l Z C B U e X B l L n t D b 2 x 1 b W 4 x L D B 9 J n F 1 b 3 Q 7 L C Z x d W 9 0 O 1 N l Y 3 R p b 2 4 x L 1 R D R U N f U 2 V h c 2 9 u X z E z X y 1 f U 3 V w Z X J m a W 5 h b F 9 T Y 2 h l Z H V s Z S 9 D a G F u Z 2 V k I F R 5 c G U u e 0 N v b H V t b j I s M X 0 m c X V v d D s s J n F 1 b 3 Q 7 U 2 V j d G l v b j E v V E N F Q 1 9 T Z W F z b 2 5 f M T N f L V 9 T d X B l c m Z p b m F s X 1 N j a G V k d W x l L 0 N o Y W 5 n Z W Q g V H l w Z S 5 7 Q 2 9 s d W 1 u M y w y f S Z x d W 9 0 O y w m c X V v d D t T Z W N 0 a W 9 u M S 9 U Q 0 V D X 1 N l Y X N v b l 8 x M 1 8 t X 1 N 1 c G V y Z m l u Y W x f U 2 N o Z W R 1 b G U v Q 2 h h b m d l Z C B U e X B l L n t D b 2 x 1 b W 4 0 L D N 9 J n F 1 b 3 Q 7 L C Z x d W 9 0 O 1 N l Y 3 R p b 2 4 x L 1 R D R U N f U 2 V h c 2 9 u X z E z X y 1 f U 3 V w Z X J m a W 5 h b F 9 T Y 2 h l Z H V s Z S 9 D a G F u Z 2 V k I F R 5 c G U u e 0 N v b H V t b j U s N H 0 m c X V v d D s s J n F 1 b 3 Q 7 U 2 V j d G l v b j E v V E N F Q 1 9 T Z W F z b 2 5 f M T N f L V 9 T d X B l c m Z p b m F s X 1 N j a G V k d W x l L 0 N o Y W 5 n Z W Q g V H l w Z S 5 7 Q 2 9 s d W 1 u N i w 1 f S Z x d W 9 0 O y w m c X V v d D t T Z W N 0 a W 9 u M S 9 U Q 0 V D X 1 N l Y X N v b l 8 x M 1 8 t X 1 N 1 c G V y Z m l u Y W x f U 2 N o Z W R 1 b G U v Q 2 h h b m d l Z C B U e X B l L n t D b 2 x 1 b W 4 3 L D Z 9 J n F 1 b 3 Q 7 L C Z x d W 9 0 O 1 N l Y 3 R p b 2 4 x L 1 R D R U N f U 2 V h c 2 9 u X z E z X y 1 f U 3 V w Z X J m a W 5 h b F 9 T Y 2 h l Z H V s Z S 9 D a G F u Z 2 V k I F R 5 c G U u e 0 N v b H V t b j g s N 3 0 m c X V v d D s s J n F 1 b 3 Q 7 U 2 V j d G l v b j E v V E N F Q 1 9 T Z W F z b 2 5 f M T N f L V 9 T d X B l c m Z p b m F s X 1 N j a G V k d W x l L 0 N o Y W 5 n Z W Q g V H l w Z S 5 7 Q 2 9 s d W 1 u O S w 4 f S Z x d W 9 0 O y w m c X V v d D t T Z W N 0 a W 9 u M S 9 U Q 0 V D X 1 N l Y X N v b l 8 x M 1 8 t X 1 N 1 c G V y Z m l u Y W x f U 2 N o Z W R 1 b G U v Q 2 h h b m d l Z C B U e X B l L n t D b 2 x 1 b W 4 x M C w 5 f S Z x d W 9 0 O y w m c X V v d D t T Z W N 0 a W 9 u M S 9 U Q 0 V D X 1 N l Y X N v b l 8 x M 1 8 t X 1 N 1 c G V y Z m l u Y W x f U 2 N o Z W R 1 b G U v Q 2 h h b m d l Z C B U e X B l L n t D b 2 x 1 b W 4 x M S w x M H 0 m c X V v d D s s J n F 1 b 3 Q 7 U 2 V j d G l v b j E v V E N F Q 1 9 T Z W F z b 2 5 f M T N f L V 9 T d X B l c m Z p b m F s X 1 N j a G V k d W x l L 0 N o Y W 5 n Z W Q g V H l w Z S 5 7 Q 2 9 s d W 1 u M T I s M T F 9 J n F 1 b 3 Q 7 L C Z x d W 9 0 O 1 N l Y 3 R p b 2 4 x L 1 R D R U N f U 2 V h c 2 9 u X z E z X y 1 f U 3 V w Z X J m a W 5 h b F 9 T Y 2 h l Z H V s Z S 9 D a G F u Z 2 V k I F R 5 c G U u e 0 N v b H V t b j E z L D E y f S Z x d W 9 0 O y w m c X V v d D t T Z W N 0 a W 9 u M S 9 U Q 0 V D X 1 N l Y X N v b l 8 x M 1 8 t X 1 N 1 c G V y Z m l u Y W x f U 2 N o Z W R 1 b G U v Q 2 h h b m d l Z C B U e X B l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D R U N f U 2 V h c 2 9 u X z E z X y 1 f U 3 V w Z X J m a W 5 h b F 9 T Y 2 h l Z H V s Z S 9 D a G F u Z 2 V k I F R 5 c G U u e 0 N v b H V t b j E s M H 0 m c X V v d D s s J n F 1 b 3 Q 7 U 2 V j d G l v b j E v V E N F Q 1 9 T Z W F z b 2 5 f M T N f L V 9 T d X B l c m Z p b m F s X 1 N j a G V k d W x l L 0 N o Y W 5 n Z W Q g V H l w Z S 5 7 Q 2 9 s d W 1 u M i w x f S Z x d W 9 0 O y w m c X V v d D t T Z W N 0 a W 9 u M S 9 U Q 0 V D X 1 N l Y X N v b l 8 x M 1 8 t X 1 N 1 c G V y Z m l u Y W x f U 2 N o Z W R 1 b G U v Q 2 h h b m d l Z C B U e X B l L n t D b 2 x 1 b W 4 z L D J 9 J n F 1 b 3 Q 7 L C Z x d W 9 0 O 1 N l Y 3 R p b 2 4 x L 1 R D R U N f U 2 V h c 2 9 u X z E z X y 1 f U 3 V w Z X J m a W 5 h b F 9 T Y 2 h l Z H V s Z S 9 D a G F u Z 2 V k I F R 5 c G U u e 0 N v b H V t b j Q s M 3 0 m c X V v d D s s J n F 1 b 3 Q 7 U 2 V j d G l v b j E v V E N F Q 1 9 T Z W F z b 2 5 f M T N f L V 9 T d X B l c m Z p b m F s X 1 N j a G V k d W x l L 0 N o Y W 5 n Z W Q g V H l w Z S 5 7 Q 2 9 s d W 1 u N S w 0 f S Z x d W 9 0 O y w m c X V v d D t T Z W N 0 a W 9 u M S 9 U Q 0 V D X 1 N l Y X N v b l 8 x M 1 8 t X 1 N 1 c G V y Z m l u Y W x f U 2 N o Z W R 1 b G U v Q 2 h h b m d l Z C B U e X B l L n t D b 2 x 1 b W 4 2 L D V 9 J n F 1 b 3 Q 7 L C Z x d W 9 0 O 1 N l Y 3 R p b 2 4 x L 1 R D R U N f U 2 V h c 2 9 u X z E z X y 1 f U 3 V w Z X J m a W 5 h b F 9 T Y 2 h l Z H V s Z S 9 D a G F u Z 2 V k I F R 5 c G U u e 0 N v b H V t b j c s N n 0 m c X V v d D s s J n F 1 b 3 Q 7 U 2 V j d G l v b j E v V E N F Q 1 9 T Z W F z b 2 5 f M T N f L V 9 T d X B l c m Z p b m F s X 1 N j a G V k d W x l L 0 N o Y W 5 n Z W Q g V H l w Z S 5 7 Q 2 9 s d W 1 u O C w 3 f S Z x d W 9 0 O y w m c X V v d D t T Z W N 0 a W 9 u M S 9 U Q 0 V D X 1 N l Y X N v b l 8 x M 1 8 t X 1 N 1 c G V y Z m l u Y W x f U 2 N o Z W R 1 b G U v Q 2 h h b m d l Z C B U e X B l L n t D b 2 x 1 b W 4 5 L D h 9 J n F 1 b 3 Q 7 L C Z x d W 9 0 O 1 N l Y 3 R p b 2 4 x L 1 R D R U N f U 2 V h c 2 9 u X z E z X y 1 f U 3 V w Z X J m a W 5 h b F 9 T Y 2 h l Z H V s Z S 9 D a G F u Z 2 V k I F R 5 c G U u e 0 N v b H V t b j E w L D l 9 J n F 1 b 3 Q 7 L C Z x d W 9 0 O 1 N l Y 3 R p b 2 4 x L 1 R D R U N f U 2 V h c 2 9 u X z E z X y 1 f U 3 V w Z X J m a W 5 h b F 9 T Y 2 h l Z H V s Z S 9 D a G F u Z 2 V k I F R 5 c G U u e 0 N v b H V t b j E x L D E w f S Z x d W 9 0 O y w m c X V v d D t T Z W N 0 a W 9 u M S 9 U Q 0 V D X 1 N l Y X N v b l 8 x M 1 8 t X 1 N 1 c G V y Z m l u Y W x f U 2 N o Z W R 1 b G U v Q 2 h h b m d l Z C B U e X B l L n t D b 2 x 1 b W 4 x M i w x M X 0 m c X V v d D s s J n F 1 b 3 Q 7 U 2 V j d G l v b j E v V E N F Q 1 9 T Z W F z b 2 5 f M T N f L V 9 T d X B l c m Z p b m F s X 1 N j a G V k d W x l L 0 N o Y W 5 n Z W Q g V H l w Z S 5 7 Q 2 9 s d W 1 u M T M s M T J 9 J n F 1 b 3 Q 7 L C Z x d W 9 0 O 1 N l Y 3 R p b 2 4 x L 1 R D R U N f U 2 V h c 2 9 u X z E z X y 1 f U 3 V w Z X J m a W 5 h b F 9 T Y 2 h l Z H V s Z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N F Q 1 9 T Z W F z b 2 5 f M T N f L V 9 T d X B l c m Z p b m F s X 1 N j a G V k d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D R U N f U 2 V h c 2 9 u X z E z X y 1 f U 3 V w Z X J m a W 5 h b F 9 T Y 2 h l Z H V s Z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1 5 E V V k 0 4 x R q N f 1 3 z N 7 I w C A A A A A A I A A A A A A A N m A A D A A A A A E A A A A M 1 t S Q G G 1 I A j X z G B y d c p L R g A A A A A B I A A A K A A A A A Q A A A A C U f i d M 1 h A t r R M S z g h 4 X O J l A A A A B R H D i o 6 D C 0 5 d 4 F v P C y W L a + e l C i v U 3 A l Y Q Y T 3 Y A D 1 l 5 p / 9 1 M 8 L d q n 4 d s S y + C j S 5 J N 2 C b P 8 Q W 0 t T 4 q V l i P 1 S y 6 G q v H R g 2 X X s 4 O i V V k / Z 1 t 9 0 R B Q A A A A F N n 4 U V l o R T N N 8 f x W L 1 a f 3 z E G q g Q = = < / D a t a M a s h u p > 
</file>

<file path=customXml/itemProps1.xml><?xml version="1.0" encoding="utf-8"?>
<ds:datastoreItem xmlns:ds="http://schemas.openxmlformats.org/officeDocument/2006/customXml" ds:itemID="{0C7EFF37-2387-40AE-9DC0-61E01CD827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0 Index to Wksheets</vt:lpstr>
      <vt:lpstr>1 TCEC13 Engines</vt:lpstr>
      <vt:lpstr>2 TCEC13 D4...P x-tables</vt:lpstr>
      <vt:lpstr>3 Generic Divisional Statistics</vt:lpstr>
      <vt:lpstr>4 Shortest-longest</vt:lpstr>
      <vt:lpstr>5 TCEC13.4 ganes</vt:lpstr>
      <vt:lpstr>6 TCEC13.3 games</vt:lpstr>
      <vt:lpstr>7 TCEC13.2 games</vt:lpstr>
      <vt:lpstr>8 TCEC13.1 games</vt:lpstr>
      <vt:lpstr>9 TCEC 13.P games</vt:lpstr>
      <vt:lpstr>10 TCEC 13.SF games</vt:lpstr>
      <vt:lpstr>'8 TCEC13.1 games'!_13.1_GH_sequence</vt:lpstr>
      <vt:lpstr>'2 TCEC13 D4...P x-tables'!_13.1_GH_x_table</vt:lpstr>
      <vt:lpstr>'7 TCEC13.2 games'!_13.2_GH_sequence</vt:lpstr>
      <vt:lpstr>'2 TCEC13 D4...P x-tables'!_13.2_GH_x_table</vt:lpstr>
      <vt:lpstr>'2 TCEC13 D4...P x-tables'!_13.3_GH_x_table</vt:lpstr>
      <vt:lpstr>'2 TCEC13 D4...P x-tables'!_13.4_GH_x_table</vt:lpstr>
      <vt:lpstr>'9 TCEC 13.P games'!_13.P_GH_sequence_a</vt:lpstr>
      <vt:lpstr>'9 TCEC 13.P games'!_13.P_GH_sequence_a_2</vt:lpstr>
      <vt:lpstr>'9 TCEC 13.P games'!_13.P_GH_sequence_a_3</vt:lpstr>
      <vt:lpstr>'2 TCEC13 D4...P x-tables'!_13.P_GH_x_table_1</vt:lpstr>
      <vt:lpstr>'2 TCEC13 D4...P x-tables'!_13.P_GH_x_table_3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2018-08-18T17:33:17Z</cp:lastPrinted>
  <dcterms:created xsi:type="dcterms:W3CDTF">2017-10-20T08:26:00Z</dcterms:created>
  <dcterms:modified xsi:type="dcterms:W3CDTF">2020-01-07T20:56:43Z</dcterms:modified>
</cp:coreProperties>
</file>