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My Documents\km\ICGA\TCEC\TCEC_11\"/>
    </mc:Choice>
  </mc:AlternateContent>
  <xr:revisionPtr revIDLastSave="0" documentId="13_ncr:1_{805F9BBE-79C8-4159-B404-07E137CD15FD}" xr6:coauthVersionLast="45" xr6:coauthVersionMax="45" xr10:uidLastSave="{00000000-0000-0000-0000-000000000000}"/>
  <bookViews>
    <workbookView xWindow="-120" yWindow="-120" windowWidth="20730" windowHeight="11160" firstSheet="3" activeTab="5" xr2:uid="{00000000-000D-0000-FFFF-FFFF00000000}"/>
  </bookViews>
  <sheets>
    <sheet name="0 Index to Wksheets" sheetId="1" r:id="rId1"/>
    <sheet name="1 TCEC11 Engines" sheetId="5" r:id="rId2"/>
    <sheet name="2 Div. 4, 3 and 2 Openings" sheetId="18" r:id="rId3"/>
    <sheet name="3 TCEC11 D4...P x-tables" sheetId="13" r:id="rId4"/>
    <sheet name="4 TCEC11 DivP Game" sheetId="17" r:id="rId5"/>
    <sheet name="5 TCEC11 Superfinal games" sheetId="20" r:id="rId6"/>
  </sheets>
  <definedNames>
    <definedName name="_R1_x_table" localSheetId="3">'3 TCEC11 D4...P x-tables'!#REF!</definedName>
    <definedName name="_R4_Rapid_x_table" localSheetId="3">'3 TCEC11 D4...P x-tables'!#REF!</definedName>
    <definedName name="_R4_Rapid_x_table_1" localSheetId="3">'3 TCEC11 D4...P x-tables'!#REF!</definedName>
    <definedName name="_R4_Rapid_x_table_2" localSheetId="3">'3 TCEC11 D4...P x-tables'!#REF!</definedName>
    <definedName name="_R5_Blitz_x_table" localSheetId="3">'3 TCEC11 D4...P x-tables'!#REF!</definedName>
    <definedName name="D0_games" localSheetId="4">'4 TCEC11 DivP Game'!$D$10:$P$336</definedName>
    <definedName name="D0_games_1" localSheetId="4">'4 TCEC11 DivP Game'!$D$11:$P$337</definedName>
    <definedName name="D0_games_2" localSheetId="4">'4 TCEC11 DivP Game'!#REF!</definedName>
    <definedName name="D0_games_3" localSheetId="4">'4 TCEC11 DivP Game'!#REF!</definedName>
    <definedName name="D0_games_4" localSheetId="4">'4 TCEC11 DivP Game'!$D$349:$Q$349</definedName>
    <definedName name="D0_x_table" localSheetId="3">'3 TCEC11 D4...P x-tables'!$U$66:$AB$66</definedName>
    <definedName name="D0_x_table_1" localSheetId="3">'3 TCEC11 D4...P x-tables'!$C$55:$Q$63</definedName>
    <definedName name="D1_x_table" localSheetId="3">'3 TCEC11 D4...P x-tables'!#REF!</definedName>
    <definedName name="D1_x_table_1" localSheetId="3">'3 TCEC11 D4...P x-tables'!$C$44:$Q$53</definedName>
    <definedName name="D2_x_table" localSheetId="3">'3 TCEC11 D4...P x-tables'!#REF!</definedName>
    <definedName name="D2_x_table_1" localSheetId="3">'3 TCEC11 D4...P x-tables'!$C$33:$Q$43</definedName>
    <definedName name="D3_x_table" localSheetId="3">'3 TCEC11 D4...P x-tables'!$C$22:$Q$32</definedName>
    <definedName name="D4_x_table" localSheetId="3">'3 TCEC11 D4...P x-tables'!$C$11:$Q$20</definedName>
    <definedName name="D4_x_table_1" localSheetId="3">'3 TCEC11 D4...P x-tables'!#REF!</definedName>
    <definedName name="SF_games" localSheetId="5">'5 TCEC11 Superfinal games'!#REF!</definedName>
    <definedName name="SF_games_1" localSheetId="5">'5 TCEC11 Superfinal games'!$BA$10:$BB$110</definedName>
    <definedName name="targe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57" i="20" l="1"/>
  <c r="M109" i="20" l="1"/>
  <c r="L109" i="20"/>
  <c r="M107" i="20"/>
  <c r="L107" i="20"/>
  <c r="M105" i="20"/>
  <c r="L105" i="20"/>
  <c r="M103" i="20"/>
  <c r="L103" i="20"/>
  <c r="M101" i="20"/>
  <c r="L101" i="20"/>
  <c r="M99" i="20"/>
  <c r="L99" i="20"/>
  <c r="M97" i="20"/>
  <c r="L97" i="20"/>
  <c r="M95" i="20"/>
  <c r="L95" i="20"/>
  <c r="M93" i="20"/>
  <c r="L93" i="20"/>
  <c r="M91" i="20"/>
  <c r="L91" i="20"/>
  <c r="M89" i="20"/>
  <c r="L89" i="20"/>
  <c r="M87" i="20"/>
  <c r="L87" i="20"/>
  <c r="M85" i="20"/>
  <c r="L85" i="20"/>
  <c r="M83" i="20"/>
  <c r="L83" i="20"/>
  <c r="M81" i="20"/>
  <c r="L81" i="20"/>
  <c r="M79" i="20"/>
  <c r="L79" i="20"/>
  <c r="M77" i="20"/>
  <c r="L77" i="20"/>
  <c r="M75" i="20"/>
  <c r="L75" i="20"/>
  <c r="M73" i="20"/>
  <c r="L73" i="20"/>
  <c r="M71" i="20"/>
  <c r="L71" i="20"/>
  <c r="M69" i="20"/>
  <c r="L69" i="20"/>
  <c r="M67" i="20"/>
  <c r="L67" i="20"/>
  <c r="M65" i="20"/>
  <c r="L65" i="20"/>
  <c r="M63" i="20"/>
  <c r="L63" i="20"/>
  <c r="M61" i="20"/>
  <c r="L61" i="20"/>
  <c r="M59" i="20"/>
  <c r="L59" i="20"/>
  <c r="M57" i="20"/>
  <c r="L57" i="20"/>
  <c r="M55" i="20"/>
  <c r="L55" i="20"/>
  <c r="M53" i="20"/>
  <c r="L53" i="20"/>
  <c r="M51" i="20"/>
  <c r="L51" i="20"/>
  <c r="M49" i="20"/>
  <c r="L49" i="20"/>
  <c r="M47" i="20"/>
  <c r="L47" i="20"/>
  <c r="M45" i="20"/>
  <c r="L45" i="20"/>
  <c r="M43" i="20"/>
  <c r="L43" i="20"/>
  <c r="M41" i="20"/>
  <c r="L41" i="20"/>
  <c r="M39" i="20"/>
  <c r="L39" i="20"/>
  <c r="M37" i="20"/>
  <c r="L37" i="20"/>
  <c r="M35" i="20"/>
  <c r="L35" i="20"/>
  <c r="M33" i="20"/>
  <c r="L33" i="20"/>
  <c r="M31" i="20"/>
  <c r="L31" i="20"/>
  <c r="M29" i="20"/>
  <c r="L29" i="20"/>
  <c r="M27" i="20"/>
  <c r="L27" i="20"/>
  <c r="M25" i="20"/>
  <c r="L25" i="20"/>
  <c r="M23" i="20"/>
  <c r="L23" i="20"/>
  <c r="M21" i="20"/>
  <c r="L21" i="20"/>
  <c r="M19" i="20"/>
  <c r="L19" i="20"/>
  <c r="M17" i="20"/>
  <c r="L17" i="20"/>
  <c r="M15" i="20"/>
  <c r="L15" i="20"/>
  <c r="M13" i="20"/>
  <c r="L13" i="20"/>
  <c r="M11" i="20"/>
  <c r="L11" i="20"/>
  <c r="N13" i="20" l="1"/>
  <c r="N17" i="20"/>
  <c r="N21" i="20"/>
  <c r="N25" i="20"/>
  <c r="N29" i="20"/>
  <c r="N33" i="20"/>
  <c r="N37" i="20"/>
  <c r="N41" i="20"/>
  <c r="N45" i="20"/>
  <c r="N49" i="20"/>
  <c r="N53" i="20"/>
  <c r="N57" i="20"/>
  <c r="N61" i="20"/>
  <c r="N65" i="20"/>
  <c r="N69" i="20"/>
  <c r="N73" i="20"/>
  <c r="N77" i="20"/>
  <c r="N81" i="20"/>
  <c r="N85" i="20"/>
  <c r="N89" i="20"/>
  <c r="N93" i="20"/>
  <c r="N97" i="20"/>
  <c r="N101" i="20"/>
  <c r="N105" i="20"/>
  <c r="N11" i="20"/>
  <c r="N15" i="20"/>
  <c r="N19" i="20"/>
  <c r="N23" i="20"/>
  <c r="N27" i="20"/>
  <c r="N31" i="20"/>
  <c r="N35" i="20"/>
  <c r="N39" i="20"/>
  <c r="N43" i="20"/>
  <c r="N47" i="20"/>
  <c r="N51" i="20"/>
  <c r="N55" i="20"/>
  <c r="N59" i="20"/>
  <c r="N63" i="20"/>
  <c r="N67" i="20"/>
  <c r="N71" i="20"/>
  <c r="N75" i="20"/>
  <c r="N79" i="20"/>
  <c r="N83" i="20"/>
  <c r="N87" i="20"/>
  <c r="N91" i="20"/>
  <c r="N95" i="20"/>
  <c r="N99" i="20"/>
  <c r="N103" i="20"/>
  <c r="N109" i="20"/>
  <c r="N107" i="20"/>
  <c r="AW6" i="20"/>
  <c r="K5" i="20" l="1"/>
  <c r="J5" i="20"/>
  <c r="K4" i="20"/>
  <c r="J4" i="20"/>
  <c r="T5" i="20" l="1"/>
  <c r="S5" i="20"/>
  <c r="S4" i="20"/>
  <c r="T4" i="20"/>
  <c r="AJ4" i="20"/>
  <c r="AK4" i="20"/>
  <c r="AI4" i="20"/>
  <c r="H5" i="20" l="1"/>
  <c r="H4" i="20"/>
  <c r="AS6" i="20" l="1"/>
  <c r="R6" i="20" l="1"/>
  <c r="H6" i="20" s="1"/>
  <c r="S6" i="20" l="1"/>
  <c r="T6" i="20"/>
  <c r="AA41" i="20"/>
  <c r="Y41" i="20"/>
  <c r="AA39" i="20"/>
  <c r="Y39" i="20"/>
  <c r="AD13" i="20"/>
  <c r="AF13" i="20"/>
  <c r="AA6" i="20" l="1"/>
  <c r="Y6" i="20"/>
  <c r="AF15" i="20"/>
  <c r="AF17" i="20" s="1"/>
  <c r="AF19" i="20" s="1"/>
  <c r="AF21" i="20" s="1"/>
  <c r="AF23" i="20" s="1"/>
  <c r="AF25" i="20" s="1"/>
  <c r="AF27" i="20" s="1"/>
  <c r="AF29" i="20" s="1"/>
  <c r="AF31" i="20" s="1"/>
  <c r="AF33" i="20" s="1"/>
  <c r="AF35" i="20" s="1"/>
  <c r="AF37" i="20" s="1"/>
  <c r="AF39" i="20" s="1"/>
  <c r="AF41" i="20" s="1"/>
  <c r="AF43" i="20" s="1"/>
  <c r="AF45" i="20" s="1"/>
  <c r="AF47" i="20" s="1"/>
  <c r="AF49" i="20" s="1"/>
  <c r="AF51" i="20" s="1"/>
  <c r="AF53" i="20" s="1"/>
  <c r="AF55" i="20" s="1"/>
  <c r="AF57" i="20" s="1"/>
  <c r="AF59" i="20" s="1"/>
  <c r="AF61" i="20" s="1"/>
  <c r="AF63" i="20" s="1"/>
  <c r="AF65" i="20" s="1"/>
  <c r="AF67" i="20" s="1"/>
  <c r="AF69" i="20" s="1"/>
  <c r="AF71" i="20" s="1"/>
  <c r="AF73" i="20" s="1"/>
  <c r="AF75" i="20" s="1"/>
  <c r="AF77" i="20" s="1"/>
  <c r="AF79" i="20" s="1"/>
  <c r="AF81" i="20" s="1"/>
  <c r="AF83" i="20" s="1"/>
  <c r="AF85" i="20" s="1"/>
  <c r="AF87" i="20" s="1"/>
  <c r="AF89" i="20" s="1"/>
  <c r="AF91" i="20" s="1"/>
  <c r="AF93" i="20" s="1"/>
  <c r="AF95" i="20" s="1"/>
  <c r="AF97" i="20" s="1"/>
  <c r="AF99" i="20" s="1"/>
  <c r="AF101" i="20" s="1"/>
  <c r="AF103" i="20" s="1"/>
  <c r="AF105" i="20" s="1"/>
  <c r="AF107" i="20" s="1"/>
  <c r="AF109" i="20" s="1"/>
  <c r="AD15" i="20"/>
  <c r="AD17" i="20" s="1"/>
  <c r="AD19" i="20" s="1"/>
  <c r="AD21" i="20" s="1"/>
  <c r="AD23" i="20" s="1"/>
  <c r="AD25" i="20" s="1"/>
  <c r="AD27" i="20" s="1"/>
  <c r="AD29" i="20" s="1"/>
  <c r="AD31" i="20" s="1"/>
  <c r="AD33" i="20" s="1"/>
  <c r="AD35" i="20" s="1"/>
  <c r="AD37" i="20" s="1"/>
  <c r="AD39" i="20" s="1"/>
  <c r="AD41" i="20" s="1"/>
  <c r="AD43" i="20" s="1"/>
  <c r="AD45" i="20" s="1"/>
  <c r="AD47" i="20" s="1"/>
  <c r="AD49" i="20" s="1"/>
  <c r="AD51" i="20" s="1"/>
  <c r="AD53" i="20" s="1"/>
  <c r="AD55" i="20" s="1"/>
  <c r="AD57" i="20" s="1"/>
  <c r="AD59" i="20" s="1"/>
  <c r="AD61" i="20" s="1"/>
  <c r="AD63" i="20" s="1"/>
  <c r="AD65" i="20" s="1"/>
  <c r="AD67" i="20" s="1"/>
  <c r="AD69" i="20" s="1"/>
  <c r="AD71" i="20" s="1"/>
  <c r="AD73" i="20" s="1"/>
  <c r="AD75" i="20" s="1"/>
  <c r="AD77" i="20" s="1"/>
  <c r="AD79" i="20" s="1"/>
  <c r="AD81" i="20" s="1"/>
  <c r="AD83" i="20" s="1"/>
  <c r="AD85" i="20" s="1"/>
  <c r="AD87" i="20" s="1"/>
  <c r="AD89" i="20" s="1"/>
  <c r="AD91" i="20" s="1"/>
  <c r="AD93" i="20" s="1"/>
  <c r="AD95" i="20" s="1"/>
  <c r="AD97" i="20" s="1"/>
  <c r="AD99" i="20" s="1"/>
  <c r="AD101" i="20" s="1"/>
  <c r="AD103" i="20" s="1"/>
  <c r="AD105" i="20" s="1"/>
  <c r="AD107" i="20" s="1"/>
  <c r="AD109" i="20" s="1"/>
  <c r="P368" i="17"/>
  <c r="P7" i="17"/>
  <c r="P6" i="17"/>
  <c r="M383" i="17" l="1"/>
  <c r="M7" i="17"/>
  <c r="L7" i="17"/>
  <c r="M6" i="17"/>
  <c r="L6" i="17"/>
  <c r="I63" i="13" l="1"/>
  <c r="I62" i="13"/>
  <c r="I61" i="13"/>
  <c r="I60" i="13"/>
  <c r="I59" i="13"/>
  <c r="I58" i="13"/>
  <c r="I57" i="13"/>
  <c r="I56" i="13"/>
  <c r="L5" i="17" l="1"/>
  <c r="I52" i="13" l="1"/>
  <c r="I51" i="13"/>
  <c r="I50" i="13"/>
  <c r="I49" i="13"/>
  <c r="I48" i="13"/>
  <c r="I47" i="13"/>
  <c r="I46" i="13"/>
  <c r="I45" i="13"/>
  <c r="I41" i="13"/>
  <c r="I40" i="13"/>
  <c r="I39" i="13"/>
  <c r="I38" i="13"/>
  <c r="I37" i="13"/>
  <c r="I36" i="13"/>
  <c r="I35" i="13"/>
  <c r="I34" i="13"/>
  <c r="I30" i="13"/>
  <c r="I29" i="13"/>
  <c r="I28" i="13"/>
  <c r="I27" i="13"/>
  <c r="I26" i="13"/>
  <c r="I25" i="13"/>
  <c r="I24" i="13"/>
  <c r="I23" i="13"/>
  <c r="I19" i="13"/>
  <c r="I18" i="13"/>
  <c r="I17" i="13"/>
  <c r="I16" i="13"/>
  <c r="I15" i="13"/>
  <c r="I14" i="13"/>
  <c r="I13" i="13"/>
  <c r="I12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D0 games" type="6" refreshedVersion="6" background="1" saveData="1">
    <textPr codePage="850" sourceFile="C:\My Documents\km\icga\icga_journal\000 ICGA Work in Progress\For ICGA_J 40.2\TCEC_11\D0 games.txt" delimited="0">
      <textFields count="17">
        <textField/>
        <textField type="text" position="3"/>
        <textField type="text" position="20"/>
        <textField type="text" position="28"/>
        <textField type="text" position="46"/>
        <textField position="63"/>
        <textField position="67"/>
        <textField position="75"/>
        <textField type="text" position="84"/>
        <textField position="92"/>
        <textField type="YMD" position="95"/>
        <textField type="text" position="106"/>
        <textField type="text" position="115"/>
        <textField type="text" position="119"/>
        <textField position="169"/>
        <textField position="188"/>
        <textField position="235"/>
      </textFields>
    </textPr>
  </connection>
  <connection id="2" xr16:uid="{00000000-0015-0000-FFFF-FFFF01000000}" name="D0 games1" type="6" refreshedVersion="6" background="1" saveData="1">
    <textPr codePage="850" sourceFile="C:\My Documents\km\icga\icga_journal\000 ICGA Work in Progress\For ICGA_J 40.2\TCEC_11\D0 games.txt" delimited="0">
      <textFields count="16">
        <textField/>
        <textField type="text" position="3"/>
        <textField type="text" position="20"/>
        <textField type="text" position="28"/>
        <textField type="text" position="46"/>
        <textField type="text" position="63"/>
        <textField type="text" position="67"/>
        <textField type="text" position="75"/>
        <textField type="text" position="84"/>
        <textField type="text" position="92"/>
        <textField type="text" position="95"/>
        <textField type="text" position="106"/>
        <textField type="text" position="115"/>
        <textField type="text" position="119"/>
        <textField type="text" position="188"/>
        <textField position="238"/>
      </textFields>
    </textPr>
  </connection>
  <connection id="3" xr16:uid="{00000000-0015-0000-FFFF-FFFF02000000}" name="D0 games3" type="6" refreshedVersion="6" background="1" saveData="1">
    <textPr codePage="850" sourceFile="C:\My Documents\km\icga\icga_journal\000 ICGA Work in Progress\For ICGA_J 40.2\TCEC_11\D0 games.txt" delimited="0">
      <textFields count="15">
        <textField/>
        <textField type="text" position="3"/>
        <textField type="text" position="20"/>
        <textField type="text" position="28"/>
        <textField type="text" position="46"/>
        <textField position="63"/>
        <textField position="67"/>
        <textField position="75"/>
        <textField position="84"/>
        <textField position="92"/>
        <textField position="95"/>
        <textField position="106"/>
        <textField type="text" position="115"/>
        <textField type="text" position="119"/>
        <textField type="text" position="188"/>
      </textFields>
    </textPr>
  </connection>
  <connection id="4" xr16:uid="{00000000-0015-0000-FFFF-FFFF03000000}" name="D0 x-table" type="6" refreshedVersion="6" background="1" saveData="1">
    <textPr codePage="932" sourceFile="C:\My Documents\km\icga\icga_journal\000 ICGA Work in Progress\For ICGA_J 40.2\TCEC_11\D0 x-table.txt" delimited="0">
      <textFields count="14">
        <textField/>
        <textField type="text" position="2"/>
        <textField position="20"/>
        <textField position="24"/>
        <textField position="29"/>
        <textField position="33"/>
        <textField type="text" position="41"/>
        <textField type="text" position="54"/>
        <textField type="text" position="67"/>
        <textField type="text" position="80"/>
        <textField type="text" position="93"/>
        <textField type="text" position="106"/>
        <textField type="text" position="119"/>
        <textField type="text" position="132"/>
      </textFields>
    </textPr>
  </connection>
  <connection id="5" xr16:uid="{00000000-0015-0000-FFFF-FFFF04000000}" name="D0 x-table1" type="6" refreshedVersion="6" background="1" saveData="1">
    <textPr codePage="932" sourceFile="C:\My Documents\km\icga\icga_journal\000 ICGA Work in Progress\For ICGA_J 40.2\TCEC_11\D0 x-table.txt" delimited="0">
      <textFields count="14">
        <textField type="text"/>
        <textField type="text" position="2"/>
        <textField type="text" position="20"/>
        <textField type="text" position="24"/>
        <textField type="text" position="29"/>
        <textField type="text" position="33"/>
        <textField type="text" position="42"/>
        <textField type="text" position="52"/>
        <textField type="text" position="63"/>
        <textField type="text" position="74"/>
        <textField type="text" position="85"/>
        <textField type="text" position="96"/>
        <textField type="text" position="107"/>
        <textField type="text" position="118"/>
      </textFields>
    </textPr>
  </connection>
  <connection id="6" xr16:uid="{00000000-0015-0000-FFFF-FFFF05000000}" name="D1 x-table1" type="6" refreshedVersion="6" background="1" saveData="1">
    <textPr codePage="932" sourceFile="C:\My Documents\km\icga\icga_journal\000 ICGA Work in Progress\For ICGA_J 40.2\TCEC_11\D1 x-table.txt" delimited="0">
      <textFields count="14">
        <textField/>
        <textField position="2"/>
        <textField position="19"/>
        <textField position="23"/>
        <textField position="28"/>
        <textField position="32"/>
        <textField type="text" position="39"/>
        <textField type="text" position="48"/>
        <textField type="text" position="57"/>
        <textField type="text" position="66"/>
        <textField type="text" position="75"/>
        <textField type="text" position="84"/>
        <textField type="text" position="93"/>
        <textField type="text" position="102"/>
      </textFields>
    </textPr>
  </connection>
  <connection id="7" xr16:uid="{00000000-0015-0000-FFFF-FFFF06000000}" name="D2 x-table1" type="6" refreshedVersion="6" background="1" saveData="1">
    <textPr codePage="932" sourceFile="C:\My Documents\km\icga\icga_journal\000 ICGA Work in Progress\For ICGA_J 40.2\TCEC_11\D2 x-table.txt" delimited="0">
      <textFields count="14">
        <textField/>
        <textField position="2"/>
        <textField position="17"/>
        <textField position="21"/>
        <textField position="26"/>
        <textField position="30"/>
        <textField type="text" position="37"/>
        <textField type="text" position="42"/>
        <textField type="text" position="47"/>
        <textField type="text" position="52"/>
        <textField type="text" position="57"/>
        <textField type="text" position="62"/>
        <textField type="text" position="67"/>
        <textField type="text" position="72"/>
      </textFields>
    </textPr>
  </connection>
  <connection id="8" xr16:uid="{00000000-0015-0000-FFFF-FFFF07000000}" name="D3 x-table" type="6" refreshedVersion="6" background="1" saveData="1">
    <textPr codePage="932" sourceFile="C:\My Documents\km\icga\icga_journal\000 ICGA Work in Progress\For ICGA_J 40.2\TCEC_11\D3 x-table.txt" delimited="0">
      <textFields count="14">
        <textField/>
        <textField position="2"/>
        <textField position="21"/>
        <textField position="25"/>
        <textField position="30"/>
        <textField position="34"/>
        <textField type="text" position="41"/>
        <textField type="text" position="46"/>
        <textField type="text" position="51"/>
        <textField type="text" position="56"/>
        <textField type="text" position="61"/>
        <textField type="text" position="66"/>
        <textField type="text" position="71"/>
        <textField type="text" position="76"/>
      </textFields>
    </textPr>
  </connection>
  <connection id="9" xr16:uid="{00000000-0015-0000-FFFF-FFFF08000000}" name="D4 x-table" type="6" refreshedVersion="6" background="1" saveData="1">
    <textPr codePage="932" sourceFile="C:\My Documents\km\icga\icga_journal\000 ICGA Work in Progress\For ICGA_J 40.2\TCEC_11\D4 x-table.txt" delimited="0">
      <textFields count="14">
        <textField/>
        <textField position="2"/>
        <textField position="21"/>
        <textField position="25"/>
        <textField position="30"/>
        <textField position="34"/>
        <textField type="text" position="40"/>
        <textField type="text" position="43"/>
        <textField type="text" position="46"/>
        <textField type="text" position="49"/>
        <textField type="text" position="52"/>
        <textField type="text" position="55"/>
        <textField type="text" position="58"/>
        <textField type="text" position="61"/>
      </textFields>
    </textPr>
  </connection>
  <connection id="10" xr16:uid="{00000000-0015-0000-FFFF-FFFF09000000}" name="SF games1" type="6" refreshedVersion="6" background="1" saveData="1">
    <textPr codePage="936" sourceFile="C:\My Documents\km\icga\icga_journal\000 ICGA Work in Progress\For ICGA_J 40.2\TCEC_11\SF games.txt" delimited="0">
      <textFields count="16">
        <textField/>
        <textField type="text" position="3"/>
        <textField type="text" position="20"/>
        <textField type="text" position="24"/>
        <textField type="text" position="28"/>
        <textField type="text" position="46"/>
        <textField position="63"/>
        <textField position="67"/>
        <textField position="75"/>
        <textField type="text" position="84"/>
        <textField type="text" position="92"/>
        <textField type="text" position="95"/>
        <textField type="text" position="106"/>
        <textField type="text" position="115"/>
        <textField type="text" position="119"/>
        <textField type="text" position="189"/>
      </textFields>
    </textPr>
  </connection>
</connections>
</file>

<file path=xl/sharedStrings.xml><?xml version="1.0" encoding="utf-8"?>
<sst xmlns="http://schemas.openxmlformats.org/spreadsheetml/2006/main" count="5900" uniqueCount="2060">
  <si>
    <t>#</t>
  </si>
  <si>
    <t>Game</t>
  </si>
  <si>
    <t>White</t>
  </si>
  <si>
    <t>Black</t>
  </si>
  <si>
    <t>Nirvana 2.4</t>
  </si>
  <si>
    <t>FEN</t>
  </si>
  <si>
    <t>66w</t>
  </si>
  <si>
    <t>65w</t>
  </si>
  <si>
    <t>—</t>
  </si>
  <si>
    <t>1-0</t>
  </si>
  <si>
    <t>64b</t>
  </si>
  <si>
    <t>108w</t>
  </si>
  <si>
    <t>Booot 6.2</t>
  </si>
  <si>
    <t>71b</t>
  </si>
  <si>
    <t>57b</t>
  </si>
  <si>
    <t>56w</t>
  </si>
  <si>
    <t>Jonny 8.1</t>
  </si>
  <si>
    <t>58b</t>
  </si>
  <si>
    <t>Gull 3</t>
  </si>
  <si>
    <t>67b</t>
  </si>
  <si>
    <t>55b</t>
  </si>
  <si>
    <t>47w</t>
  </si>
  <si>
    <t>63w</t>
  </si>
  <si>
    <t>48b</t>
  </si>
  <si>
    <t>Res.</t>
  </si>
  <si>
    <t>Final position</t>
  </si>
  <si>
    <t>#m</t>
  </si>
  <si>
    <t>64w</t>
  </si>
  <si>
    <t>62b</t>
  </si>
  <si>
    <t>0-1</t>
  </si>
  <si>
    <t>80b</t>
  </si>
  <si>
    <t>60b</t>
  </si>
  <si>
    <t>60w</t>
  </si>
  <si>
    <t>74b</t>
  </si>
  <si>
    <t>54w</t>
  </si>
  <si>
    <t>109w</t>
  </si>
  <si>
    <t>F?</t>
  </si>
  <si>
    <t>38w</t>
  </si>
  <si>
    <t>53w</t>
  </si>
  <si>
    <t>56b</t>
  </si>
  <si>
    <t>51w</t>
  </si>
  <si>
    <t>67w</t>
  </si>
  <si>
    <t>35b</t>
  </si>
  <si>
    <t>88w</t>
  </si>
  <si>
    <t>61w</t>
  </si>
  <si>
    <t>59b</t>
  </si>
  <si>
    <t>Topic</t>
  </si>
  <si>
    <t>74w</t>
  </si>
  <si>
    <t>65b</t>
  </si>
  <si>
    <t>Bobcat 8</t>
  </si>
  <si>
    <t>53b</t>
  </si>
  <si>
    <t>75w</t>
  </si>
  <si>
    <t>Chiron</t>
  </si>
  <si>
    <t>ECO</t>
  </si>
  <si>
    <t>Opening</t>
  </si>
  <si>
    <t>Result</t>
  </si>
  <si>
    <t>A00</t>
  </si>
  <si>
    <t>A10</t>
  </si>
  <si>
    <t>English: Anglo-Dutch</t>
  </si>
  <si>
    <t>Hannibal 121017</t>
  </si>
  <si>
    <t>D32</t>
  </si>
  <si>
    <t>QGD Tarrasch: 5.Nf3 Nc6</t>
  </si>
  <si>
    <t>A80</t>
  </si>
  <si>
    <t>Hannibal</t>
  </si>
  <si>
    <t>A35</t>
  </si>
  <si>
    <t>Reti: KIA</t>
  </si>
  <si>
    <t>A05</t>
  </si>
  <si>
    <t>A04</t>
  </si>
  <si>
    <t>A56</t>
  </si>
  <si>
    <t>Reti: 1...c5</t>
  </si>
  <si>
    <t>B10</t>
  </si>
  <si>
    <t>C69</t>
  </si>
  <si>
    <t>A45</t>
  </si>
  <si>
    <t>B30</t>
  </si>
  <si>
    <t>A48</t>
  </si>
  <si>
    <t>Neo-King's Indian</t>
  </si>
  <si>
    <t>B01</t>
  </si>
  <si>
    <t>B23</t>
  </si>
  <si>
    <t>B15</t>
  </si>
  <si>
    <t>Caro-Kann: Tartakower, 6.c3</t>
  </si>
  <si>
    <t>B13</t>
  </si>
  <si>
    <t>D11</t>
  </si>
  <si>
    <t>A01</t>
  </si>
  <si>
    <t>A36</t>
  </si>
  <si>
    <t>E60</t>
  </si>
  <si>
    <t>C00</t>
  </si>
  <si>
    <t>C54</t>
  </si>
  <si>
    <t>39b</t>
  </si>
  <si>
    <t>49b</t>
  </si>
  <si>
    <t>40w</t>
  </si>
  <si>
    <t>61b</t>
  </si>
  <si>
    <t>B53</t>
  </si>
  <si>
    <t>C24</t>
  </si>
  <si>
    <t>D06</t>
  </si>
  <si>
    <t>QGD: 2...Bf5 3.Nf3 e6 4.Nc3</t>
  </si>
  <si>
    <t>E14</t>
  </si>
  <si>
    <t>E90</t>
  </si>
  <si>
    <t>A50</t>
  </si>
  <si>
    <t>81b</t>
  </si>
  <si>
    <t>C18</t>
  </si>
  <si>
    <t>D12</t>
  </si>
  <si>
    <t>Slav: 4.e3 Bf5 5.Nc3 e6 6.Nh4</t>
  </si>
  <si>
    <t>B07</t>
  </si>
  <si>
    <t>A07</t>
  </si>
  <si>
    <t>B06</t>
  </si>
  <si>
    <t>B56</t>
  </si>
  <si>
    <t>106w</t>
  </si>
  <si>
    <t>Andscacs</t>
  </si>
  <si>
    <t>Ginkgo</t>
  </si>
  <si>
    <t>58w</t>
  </si>
  <si>
    <t>A09</t>
  </si>
  <si>
    <t>A25</t>
  </si>
  <si>
    <t>English: Closed</t>
  </si>
  <si>
    <t>A95</t>
  </si>
  <si>
    <t>C55</t>
  </si>
  <si>
    <t>A08</t>
  </si>
  <si>
    <t>A17</t>
  </si>
  <si>
    <t>D77</t>
  </si>
  <si>
    <t>D07</t>
  </si>
  <si>
    <t>B31</t>
  </si>
  <si>
    <t>A88</t>
  </si>
  <si>
    <t>A41</t>
  </si>
  <si>
    <t>Giuoco Pianissimo: 5.d3 d6 6.O-O O-O</t>
  </si>
  <si>
    <t>x</t>
  </si>
  <si>
    <t>C14</t>
  </si>
  <si>
    <t>D97</t>
  </si>
  <si>
    <t>D30</t>
  </si>
  <si>
    <t>D02</t>
  </si>
  <si>
    <t>B22</t>
  </si>
  <si>
    <t>C42</t>
  </si>
  <si>
    <t>D37</t>
  </si>
  <si>
    <t>E15</t>
  </si>
  <si>
    <t>Reti: Accepted, Keres Variation</t>
  </si>
  <si>
    <t>QGD: 3.Nf3</t>
  </si>
  <si>
    <t>B04</t>
  </si>
  <si>
    <t>A34</t>
  </si>
  <si>
    <t>A57</t>
  </si>
  <si>
    <t>B12</t>
  </si>
  <si>
    <t>C11</t>
  </si>
  <si>
    <t>C01</t>
  </si>
  <si>
    <t>A30</t>
  </si>
  <si>
    <t>A42</t>
  </si>
  <si>
    <t>A46</t>
  </si>
  <si>
    <t>D44</t>
  </si>
  <si>
    <t>Semi-Slav: Botvinnik, Lilienthal Variation</t>
  </si>
  <si>
    <t>A53</t>
  </si>
  <si>
    <t>C02</t>
  </si>
  <si>
    <t>57w</t>
  </si>
  <si>
    <t>76w</t>
  </si>
  <si>
    <t>D31</t>
  </si>
  <si>
    <t>B32</t>
  </si>
  <si>
    <t>B18</t>
  </si>
  <si>
    <t>C08</t>
  </si>
  <si>
    <t>93w</t>
  </si>
  <si>
    <t>D35</t>
  </si>
  <si>
    <t>87w</t>
  </si>
  <si>
    <t>36b</t>
  </si>
  <si>
    <t>A90</t>
  </si>
  <si>
    <t>A38</t>
  </si>
  <si>
    <t>Sicilian: Closed, Grand Prix, 3...d6 4.Nf3 g6</t>
  </si>
  <si>
    <t>Indian: 2.Bf4</t>
  </si>
  <si>
    <t>A55</t>
  </si>
  <si>
    <t>Queen's Pawn Game</t>
  </si>
  <si>
    <t>A29</t>
  </si>
  <si>
    <t>E16</t>
  </si>
  <si>
    <t>Queen's Indian: Capablanca, 6...Bxd2+ 7.Qxd2 O-O 8.Nc3</t>
  </si>
  <si>
    <t>D10</t>
  </si>
  <si>
    <t>B35</t>
  </si>
  <si>
    <t>Sicilian Defence</t>
  </si>
  <si>
    <t>C41</t>
  </si>
  <si>
    <t>Jonny</t>
  </si>
  <si>
    <t>C07</t>
  </si>
  <si>
    <t>A60</t>
  </si>
  <si>
    <t>49w</t>
  </si>
  <si>
    <t>82w</t>
  </si>
  <si>
    <t>82b</t>
  </si>
  <si>
    <t>124w</t>
  </si>
  <si>
    <t>63b</t>
  </si>
  <si>
    <t>78b</t>
  </si>
  <si>
    <t>Engine</t>
  </si>
  <si>
    <t>g</t>
  </si>
  <si>
    <t>B05</t>
  </si>
  <si>
    <t>C05</t>
  </si>
  <si>
    <t>French: Tarrasch, Closed, 7.Ngf3 Be7</t>
  </si>
  <si>
    <t>ELO</t>
  </si>
  <si>
    <t>52w</t>
  </si>
  <si>
    <t>39w</t>
  </si>
  <si>
    <t>Komodo</t>
  </si>
  <si>
    <t>Fire</t>
  </si>
  <si>
    <t>Houdini</t>
  </si>
  <si>
    <t>Stockfish</t>
  </si>
  <si>
    <t>Booot</t>
  </si>
  <si>
    <t>Nirvana</t>
  </si>
  <si>
    <t>Laser</t>
  </si>
  <si>
    <t>Texel</t>
  </si>
  <si>
    <t>Fizbo</t>
  </si>
  <si>
    <t>Wasp</t>
  </si>
  <si>
    <t>Nemorino</t>
  </si>
  <si>
    <t>Gull</t>
  </si>
  <si>
    <t>Arasan</t>
  </si>
  <si>
    <t>Bobcat</t>
  </si>
  <si>
    <t>Authors</t>
  </si>
  <si>
    <t>AD</t>
  </si>
  <si>
    <t>US</t>
  </si>
  <si>
    <t>NL</t>
  </si>
  <si>
    <t>UA</t>
  </si>
  <si>
    <t>IT</t>
  </si>
  <si>
    <t>DE</t>
  </si>
  <si>
    <t>RU</t>
  </si>
  <si>
    <t>US/PH</t>
  </si>
  <si>
    <t>BE</t>
  </si>
  <si>
    <t>SE</t>
  </si>
  <si>
    <t>Tord Romstad, Marco Costalba, Joona Kiiski, Gary Linscott</t>
  </si>
  <si>
    <t>Daniel José Queraltó</t>
  </si>
  <si>
    <t>Jon Dart</t>
  </si>
  <si>
    <t>Gunnar Harms</t>
  </si>
  <si>
    <t>Alex Morozov</t>
  </si>
  <si>
    <t>Ubaldo Andrea Farina</t>
  </si>
  <si>
    <t>Norman Schmidt</t>
  </si>
  <si>
    <t>C96</t>
  </si>
  <si>
    <t>Youri Matiounine</t>
  </si>
  <si>
    <t>Frank Schneider</t>
  </si>
  <si>
    <t>Vadim Demichev</t>
  </si>
  <si>
    <t>Sam Hamilton, Edsel Apostol</t>
  </si>
  <si>
    <t>Robert Houdart</t>
  </si>
  <si>
    <t>Johannes Zwanzger</t>
  </si>
  <si>
    <t>Don Dailey, Larry Kaufman, Mark Lefler</t>
  </si>
  <si>
    <t>Vajolet2</t>
  </si>
  <si>
    <t>E99</t>
  </si>
  <si>
    <t>EGTs</t>
  </si>
  <si>
    <t>Jeffrey An, Michael An</t>
  </si>
  <si>
    <t>Christian Günther</t>
  </si>
  <si>
    <t>Thomas Kolarik</t>
  </si>
  <si>
    <t>Vasik Rajlich</t>
  </si>
  <si>
    <t>Peter Österlund</t>
  </si>
  <si>
    <t>Marco Belli</t>
  </si>
  <si>
    <t>John Stanback</t>
  </si>
  <si>
    <t>D46</t>
  </si>
  <si>
    <t>E12</t>
  </si>
  <si>
    <t>55w</t>
  </si>
  <si>
    <t>50w</t>
  </si>
  <si>
    <t>48w</t>
  </si>
  <si>
    <t>A70</t>
  </si>
  <si>
    <t>66b</t>
  </si>
  <si>
    <t>42w</t>
  </si>
  <si>
    <t>split</t>
  </si>
  <si>
    <t>A77</t>
  </si>
  <si>
    <t>45b</t>
  </si>
  <si>
    <t>36w</t>
  </si>
  <si>
    <t>Benoni: Classical, Main Line, 10.Nd2 Nbd7 11.a4 a6 12.h3</t>
  </si>
  <si>
    <t>46b</t>
  </si>
  <si>
    <t>52b</t>
  </si>
  <si>
    <t>92b</t>
  </si>
  <si>
    <t>99b</t>
  </si>
  <si>
    <t>51b</t>
  </si>
  <si>
    <t>93b</t>
  </si>
  <si>
    <t>C19</t>
  </si>
  <si>
    <t>D27</t>
  </si>
  <si>
    <t>A54</t>
  </si>
  <si>
    <t>B51</t>
  </si>
  <si>
    <t>D20</t>
  </si>
  <si>
    <t>E18</t>
  </si>
  <si>
    <t>C53</t>
  </si>
  <si>
    <t>E68</t>
  </si>
  <si>
    <t>Caro-Kann: Advance, 4.Nf3 e6 5.Be2 Nd7</t>
  </si>
  <si>
    <t>43b</t>
  </si>
  <si>
    <t>C92</t>
  </si>
  <si>
    <t>Houdini 6.03</t>
  </si>
  <si>
    <t>E11</t>
  </si>
  <si>
    <t>-</t>
  </si>
  <si>
    <t>C12</t>
  </si>
  <si>
    <t>B48</t>
  </si>
  <si>
    <t>E69</t>
  </si>
  <si>
    <t>D43</t>
  </si>
  <si>
    <t>Max</t>
  </si>
  <si>
    <t>eval</t>
  </si>
  <si>
    <t>D36</t>
  </si>
  <si>
    <t>B69</t>
  </si>
  <si>
    <t>Sicilian: Richter-Rauzer, 7...a6, 9.f4 Be7 10.Nf3 b5 11.Bxf6 gxf6 12.Kb1</t>
  </si>
  <si>
    <t>101w</t>
  </si>
  <si>
    <t>King's Indian: 5.Nf3 O-O 6.h3 e5 7.d5 a5</t>
  </si>
  <si>
    <t>QGA: 3.e4 Nf6 4.e5 Nd5 5.Bxc4 Nb6 6.Bd3</t>
  </si>
  <si>
    <t>B81</t>
  </si>
  <si>
    <t>84w</t>
  </si>
  <si>
    <t>41w</t>
  </si>
  <si>
    <t>47b</t>
  </si>
  <si>
    <t>75b</t>
  </si>
  <si>
    <t>C75</t>
  </si>
  <si>
    <t>Spanish: Modern Steinitz, Rubinstein Variation</t>
  </si>
  <si>
    <t>70b</t>
  </si>
  <si>
    <t>43w</t>
  </si>
  <si>
    <t>68w</t>
  </si>
  <si>
    <t>77b</t>
  </si>
  <si>
    <t>46w</t>
  </si>
  <si>
    <t>123w</t>
  </si>
  <si>
    <t>C10</t>
  </si>
  <si>
    <t>69b</t>
  </si>
  <si>
    <t>84b</t>
  </si>
  <si>
    <t>50b</t>
  </si>
  <si>
    <t>C45</t>
  </si>
  <si>
    <t>Bogo-Indian: 4.Nbd2 O-O 5.a3 Bxd2+</t>
  </si>
  <si>
    <t>B47</t>
  </si>
  <si>
    <t>Spanish: Closed, Chigorin, Keres Variation</t>
  </si>
  <si>
    <t>C34</t>
  </si>
  <si>
    <t>B78</t>
  </si>
  <si>
    <t>Move</t>
  </si>
  <si>
    <t>Pts</t>
  </si>
  <si>
    <t>SB</t>
  </si>
  <si>
    <t>=01=</t>
  </si>
  <si>
    <t>====</t>
  </si>
  <si>
    <t>==1=</t>
  </si>
  <si>
    <t>111=</t>
  </si>
  <si>
    <t>=1==</t>
  </si>
  <si>
    <t>=10=</t>
  </si>
  <si>
    <t>==0=</t>
  </si>
  <si>
    <t>11==</t>
  </si>
  <si>
    <t>1=11</t>
  </si>
  <si>
    <t>=11=</t>
  </si>
  <si>
    <t>1===</t>
  </si>
  <si>
    <t>===1</t>
  </si>
  <si>
    <t>1==1</t>
  </si>
  <si>
    <t>000=</t>
  </si>
  <si>
    <t>00==</t>
  </si>
  <si>
    <t>=00=</t>
  </si>
  <si>
    <t>===0</t>
  </si>
  <si>
    <t>=0==</t>
  </si>
  <si>
    <t>0=00</t>
  </si>
  <si>
    <t>0===</t>
  </si>
  <si>
    <t>0==0</t>
  </si>
  <si>
    <t>=1=1</t>
  </si>
  <si>
    <t>=0=0</t>
  </si>
  <si>
    <t>1=</t>
  </si>
  <si>
    <t>==</t>
  </si>
  <si>
    <t>0=</t>
  </si>
  <si>
    <t>=0</t>
  </si>
  <si>
    <t>00</t>
  </si>
  <si>
    <t>thr.</t>
  </si>
  <si>
    <t>Country Codes</t>
  </si>
  <si>
    <t>NO/IT/ FI/CA</t>
  </si>
  <si>
    <t>Rtng</t>
  </si>
  <si>
    <t>Defenchess 271217</t>
  </si>
  <si>
    <t>Senpai 2.0</t>
  </si>
  <si>
    <t>Pedone 1.7</t>
  </si>
  <si>
    <t>Ethereal 8.67</t>
  </si>
  <si>
    <t>ChessBrainVB 3.61</t>
  </si>
  <si>
    <t>Toga II 4.01</t>
  </si>
  <si>
    <t>The Baron 3.41</t>
  </si>
  <si>
    <t>Scorpio 2.79</t>
  </si>
  <si>
    <t>TCEC_11: Division 4, 3, 2, 1, P x-tables</t>
  </si>
  <si>
    <t>D4</t>
  </si>
  <si>
    <t>D3</t>
  </si>
  <si>
    <t>Fritz 16</t>
  </si>
  <si>
    <t>==11</t>
  </si>
  <si>
    <t>1111</t>
  </si>
  <si>
    <t>Laser 1.5</t>
  </si>
  <si>
    <t>10==</t>
  </si>
  <si>
    <t>011=</t>
  </si>
  <si>
    <t>11=0</t>
  </si>
  <si>
    <t>Nemorino 4.01</t>
  </si>
  <si>
    <t>01==</t>
  </si>
  <si>
    <t>10=0</t>
  </si>
  <si>
    <t>==00</t>
  </si>
  <si>
    <t>01=1</t>
  </si>
  <si>
    <t>0=10</t>
  </si>
  <si>
    <t>100=</t>
  </si>
  <si>
    <t>1110</t>
  </si>
  <si>
    <t>00=1</t>
  </si>
  <si>
    <t>1=01</t>
  </si>
  <si>
    <t>=110</t>
  </si>
  <si>
    <t>0000</t>
  </si>
  <si>
    <t>0001</t>
  </si>
  <si>
    <t>101=</t>
  </si>
  <si>
    <t>Ethereal 8.77</t>
  </si>
  <si>
    <t>=001</t>
  </si>
  <si>
    <t>010=</t>
  </si>
  <si>
    <t>11=1</t>
  </si>
  <si>
    <t>Texel 1.08a8</t>
  </si>
  <si>
    <t>Arasan 20.4.1</t>
  </si>
  <si>
    <t>1==0</t>
  </si>
  <si>
    <t>==10</t>
  </si>
  <si>
    <t>00=0</t>
  </si>
  <si>
    <t>0==1</t>
  </si>
  <si>
    <t>Vajolet2 2.5</t>
  </si>
  <si>
    <t>==01</t>
  </si>
  <si>
    <t>Wasp TCEC S11</t>
  </si>
  <si>
    <t>D2</t>
  </si>
  <si>
    <t>Andscacs 0.93</t>
  </si>
  <si>
    <t>==0===1=</t>
  </si>
  <si>
    <t>======1=</t>
  </si>
  <si>
    <t>=====11=</t>
  </si>
  <si>
    <t>==11=1==</t>
  </si>
  <si>
    <t>11=1=11=</t>
  </si>
  <si>
    <t>===1=1==</t>
  </si>
  <si>
    <t>==11111=</t>
  </si>
  <si>
    <t>Fizbo 2</t>
  </si>
  <si>
    <t>==1===0=</t>
  </si>
  <si>
    <t>1=001===</t>
  </si>
  <si>
    <t>===0===0</t>
  </si>
  <si>
    <t>=====1==</t>
  </si>
  <si>
    <t>==1=10==</t>
  </si>
  <si>
    <t>=111====</t>
  </si>
  <si>
    <t>======0=</t>
  </si>
  <si>
    <t>0=110===</t>
  </si>
  <si>
    <t>==0=101=</t>
  </si>
  <si>
    <t>1==1====</t>
  </si>
  <si>
    <t>====111=</t>
  </si>
  <si>
    <t>==01===1</t>
  </si>
  <si>
    <t>==1=====</t>
  </si>
  <si>
    <t>=====00=</t>
  </si>
  <si>
    <t>===1===1</t>
  </si>
  <si>
    <t>==1=010=</t>
  </si>
  <si>
    <t>0==01===</t>
  </si>
  <si>
    <t>=011==1=</t>
  </si>
  <si>
    <t>==1=1===</t>
  </si>
  <si>
    <t>==00=0==</t>
  </si>
  <si>
    <t>=====0==</t>
  </si>
  <si>
    <t>0==0====</t>
  </si>
  <si>
    <t>1==10===</t>
  </si>
  <si>
    <t>1=======</t>
  </si>
  <si>
    <t>==0101=1</t>
  </si>
  <si>
    <t>=1=====0</t>
  </si>
  <si>
    <t>00=0=00=</t>
  </si>
  <si>
    <t>====000=</t>
  </si>
  <si>
    <t>=100==0=</t>
  </si>
  <si>
    <t>0=======</t>
  </si>
  <si>
    <t>==11=11=</t>
  </si>
  <si>
    <t>1=11==1=</t>
  </si>
  <si>
    <t>===0=0==</t>
  </si>
  <si>
    <t>==0=01==</t>
  </si>
  <si>
    <t>==10===0</t>
  </si>
  <si>
    <t>==0=0===</t>
  </si>
  <si>
    <t>==1010=0</t>
  </si>
  <si>
    <t>==00=00=</t>
  </si>
  <si>
    <t>=01=1===</t>
  </si>
  <si>
    <t>==00000=</t>
  </si>
  <si>
    <t>=000====</t>
  </si>
  <si>
    <t>==0=====</t>
  </si>
  <si>
    <t>=0=====1</t>
  </si>
  <si>
    <t>0=00==0=</t>
  </si>
  <si>
    <t>=10=0===</t>
  </si>
  <si>
    <t>D1</t>
  </si>
  <si>
    <t>1101</t>
  </si>
  <si>
    <t>1010</t>
  </si>
  <si>
    <t>0101</t>
  </si>
  <si>
    <t>=1=0</t>
  </si>
  <si>
    <t>0010</t>
  </si>
  <si>
    <t>=0=1</t>
  </si>
  <si>
    <t>=101=111</t>
  </si>
  <si>
    <t>=010=000</t>
  </si>
  <si>
    <t>ChessbrainVB</t>
  </si>
  <si>
    <t>Defenchess</t>
  </si>
  <si>
    <t>Ethereal</t>
  </si>
  <si>
    <t>Pedone</t>
  </si>
  <si>
    <t>Scorpio</t>
  </si>
  <si>
    <t>Senpai</t>
  </si>
  <si>
    <t>The Baron</t>
  </si>
  <si>
    <t>Toga II</t>
  </si>
  <si>
    <t>Initial</t>
  </si>
  <si>
    <t>Div.</t>
  </si>
  <si>
    <t>Syz.</t>
  </si>
  <si>
    <t>Fritz</t>
  </si>
  <si>
    <t>2.0</t>
  </si>
  <si>
    <t>1.08a8</t>
  </si>
  <si>
    <t>TCEC S11</t>
  </si>
  <si>
    <t>20.4.1</t>
  </si>
  <si>
    <t>P</t>
  </si>
  <si>
    <t>2012.00</t>
  </si>
  <si>
    <t>8</t>
  </si>
  <si>
    <t>Roger Zuehlsdorf</t>
  </si>
  <si>
    <t>Can Cetin, Dogac Eldenk</t>
  </si>
  <si>
    <t>Andrew Grant</t>
  </si>
  <si>
    <t>Fabio Gobbato</t>
  </si>
  <si>
    <t>Daniel Shawul</t>
  </si>
  <si>
    <t>Fabien Letouzey</t>
  </si>
  <si>
    <t>Richard Pijl</t>
  </si>
  <si>
    <t>Thomas Gaksch</t>
  </si>
  <si>
    <t>Termination</t>
  </si>
  <si>
    <t>Duration</t>
  </si>
  <si>
    <t>Stockfish 100218</t>
  </si>
  <si>
    <t>Chiron 110218</t>
  </si>
  <si>
    <t>TB position</t>
  </si>
  <si>
    <t>8/6pk/8/8/6P1/8/5rK1/8 w - - 0 42</t>
  </si>
  <si>
    <t>Komodo 2012.00</t>
  </si>
  <si>
    <t>3-fold repetition</t>
  </si>
  <si>
    <t>5k2/6pp/1Q6/p2p4/3P1PP1/1P3P2/6K1/4q3 b - - 8 48</t>
  </si>
  <si>
    <t>Slav: Exchange, 4.Bf4</t>
  </si>
  <si>
    <t>Ginkgo 2.03</t>
  </si>
  <si>
    <t>Fire 020718</t>
  </si>
  <si>
    <t>8/p4pkp/4p1p1/4Q3/5P2/qn2P3/5P1P/5BK1 b - - 11 35</t>
  </si>
  <si>
    <t>Queen's Indian: Petrosian, 5.Nc3 d5 6.Bg5 Be7</t>
  </si>
  <si>
    <t>TCEC win rule</t>
  </si>
  <si>
    <t>A47</t>
  </si>
  <si>
    <t>Q7/4nk2/1p3q2/1P4p1/6p1/6P1/6P1/6K1 w - - 1 57</t>
  </si>
  <si>
    <t>Neo-Queen's Indian</t>
  </si>
  <si>
    <t>French: Burn, 6.Bxf6 gxf6 7.Nf3 f5</t>
  </si>
  <si>
    <t>M21</t>
  </si>
  <si>
    <t>1b6/B7/4p2p/p4p1k/8/1P1K4/8/8 w - - 0 83</t>
  </si>
  <si>
    <t>8/2K3p1/3Np1k1/3bP2p/p2P4/P5P1/1P5P/8 w - - 5 65</t>
  </si>
  <si>
    <t>French: Classical, Steinitz, 7...a6 8.Nf3 c5</t>
  </si>
  <si>
    <t>TCEC draw rule</t>
  </si>
  <si>
    <t>4k3/2R5/p1N1P3/Pp6/1Pp1b3/1r6/8/2K5 b - - 10 108</t>
  </si>
  <si>
    <t>Queen's Indian: Capablanca, 6.Nbd2 O-O 7.O-O d5</t>
  </si>
  <si>
    <t>8/3kn3/Q5p1/5p1p/1r3P1P/8/K7/8 w - - 13 170</t>
  </si>
  <si>
    <t>5bk1/2R5/8/4pNq1/2P1Pp1p/5P1P/8/6BK b - - 10 54</t>
  </si>
  <si>
    <t>Sicilian: Rossolimo, 3...g6 4.Nc3</t>
  </si>
  <si>
    <t>4Q3/6pk/3b4/1Ppp4/8/3qB1P1/7P/6K1 w - - 10 38</t>
  </si>
  <si>
    <t>French: Exchange, 4.Nf3 Bd6 5.Bd3 Nf6</t>
  </si>
  <si>
    <t>8/8/bk2N3/5K2/8/6P1/8/8 b - - 0 68</t>
  </si>
  <si>
    <t>E21</t>
  </si>
  <si>
    <t>Nimzo-Indian: Nimzo-Queen's Hybrid</t>
  </si>
  <si>
    <t>8/5Rpk/5p1p/5P1P/6P1/3Q1K2/8/7q w - - 5 71</t>
  </si>
  <si>
    <t>M47</t>
  </si>
  <si>
    <t>Queen's Indian: Petrosian, 5.Nc3 d5</t>
  </si>
  <si>
    <t>8/r5k1/6p1/4q2p/8/1Q6/5PP1/2R3K1 b - - 10 52</t>
  </si>
  <si>
    <t>C70</t>
  </si>
  <si>
    <t>8/6kp/4p1p1/4b3/r5P1/7P/8/3R3K b - - 2 52</t>
  </si>
  <si>
    <t>Spanish: 4.Ba4 Be7</t>
  </si>
  <si>
    <t>8/1p4q1/p2Q3k/6N1/5K2/2P5/1P2rPP1/8 b - - 12 46</t>
  </si>
  <si>
    <t>8/8/2R1pkp1/7p/4K2P/6P1/5P2/3r4 w - - 10 65</t>
  </si>
  <si>
    <t>QGD: 4.Nf3</t>
  </si>
  <si>
    <t>5r2/r6k/4p2P/8/3R4/2Pp4/1R1B2KP/8 w - - 2 50</t>
  </si>
  <si>
    <t>French: Steinitz, Boleslavsky Variation</t>
  </si>
  <si>
    <t>8/6k1/4K3/7R/7P/8/8/4b3 b - - 0 75</t>
  </si>
  <si>
    <t>QGD: Classical, 5...O-O 6.e3 Nbd7</t>
  </si>
  <si>
    <t>3r4/3Pkp2/4r1p1/5p1p/3R3P/6P1/3R2PK/8 w - - 10 61</t>
  </si>
  <si>
    <t>3r4/7p/5p2/7p/R1N5/3pn1k1/3R2b1/6K1 b - - 1 54</t>
  </si>
  <si>
    <t>Queen's Pawn: 2.Nf3 e6</t>
  </si>
  <si>
    <t>8/6k1/2p3r1/5R2/1P4pP/5nP1/4R1K1/8 w - - 11 91</t>
  </si>
  <si>
    <t>8/8/7k/6p1/6K1/8/1r6/R7 b - - 0 60</t>
  </si>
  <si>
    <t>2R5/5k2/2p5/2P1rn2/p1R5/P2K4/8/8 b - - 11 60</t>
  </si>
  <si>
    <t>French: Tarrasch, Open, 4.Ngf3 Nf6</t>
  </si>
  <si>
    <t>6B1/k7/8/2r4P/p5P1/4P3/5K2/8 b - - 10 51</t>
  </si>
  <si>
    <t>Semi-Slav: Botvinnik, Main Line, 12.g3 c5</t>
  </si>
  <si>
    <t>C06</t>
  </si>
  <si>
    <t>8/4k3/R7/1r4K1/6P1/8/8/8 w - - 0 62</t>
  </si>
  <si>
    <t>French: Tarrasch, Closed, 8...f6 9.Nf4</t>
  </si>
  <si>
    <t>Caro-Kann: Advance, 4.Bd3</t>
  </si>
  <si>
    <t>QGD: Exchange, Main Line, 9.Nf3 Re8 10.O-O h6</t>
  </si>
  <si>
    <t>8/4k3/7p/p3K1bP/P7/8/4B3/8 b - - 10 118</t>
  </si>
  <si>
    <t>8/6p1/6k1/3p3p/3P4/3q3P/6P1/2R1R2K b - - 26 53</t>
  </si>
  <si>
    <t>QGD: Janowski Variation</t>
  </si>
  <si>
    <t>D53</t>
  </si>
  <si>
    <t>8/Q4bk1/5p2/p6p/5P2/4K1P1/8/r7 w - - 10 68</t>
  </si>
  <si>
    <t>QGD: 4.Bg5 Be7 5.cxd5 Nxd5</t>
  </si>
  <si>
    <t>D24</t>
  </si>
  <si>
    <t>2R5/8/4p2p/3k1p2/5P2/5KPr/8/8 w - - 10 122</t>
  </si>
  <si>
    <t>QGA: 4.Nc3 e6 5.Bg5</t>
  </si>
  <si>
    <t>8/5rp1/6R1/7P/3k4/6P1/6K1/8 w - - 3 52</t>
  </si>
  <si>
    <t>B11</t>
  </si>
  <si>
    <t>3rQ3/3P1ppk/7p/1pN5/8/2P4P/1P4PK/3q4 b - - 10 49</t>
  </si>
  <si>
    <t>Caro-Kann: Two Knights, 3...Bg4</t>
  </si>
  <si>
    <t>8/8/8/6kp/1PK2p2/8/8/8 w - - 0 81</t>
  </si>
  <si>
    <t>8/8/2R5/1pP2k2/5p2/5K2/1r4PP/8 b - - 10 58</t>
  </si>
  <si>
    <t>French: Exchange, 4.Nf3 Bd6 5.Bd3</t>
  </si>
  <si>
    <t>3Rb1Q1/6pk/7p/4Np2/5P1q/4r3/8/6K1 b - - 13 77</t>
  </si>
  <si>
    <t>4R3/8/pP1k2p1/P2P2PP/3p4/4p3/8/1r2K3 w - - 1 63</t>
  </si>
  <si>
    <t>QGA: 4.Nc3 e6 5.e4</t>
  </si>
  <si>
    <t>8/8/3K2bk/8/7P/4R3/8/8 b - - 0 79</t>
  </si>
  <si>
    <t>English: Symmetrical, Four Knights, 4.g3 d5</t>
  </si>
  <si>
    <t>3bk3/8/pp2p3/4B2p/P1P1K3/6P1/4P3/8 w - - 10 63</t>
  </si>
  <si>
    <t>Queen's Indian: Capablanca, Riumin, 7.Nc3</t>
  </si>
  <si>
    <t>8/4n3/8/2k1Np2/5P1p/8/5KP1/8 b - - 10 67</t>
  </si>
  <si>
    <t>4r3/k2N4/p2KP2p/1p5P/1P3p2/5b2/5R2/8 b - - 6 70</t>
  </si>
  <si>
    <t>QGD: Exchange, 5.Bg5 c6 6.e3</t>
  </si>
  <si>
    <t>M23</t>
  </si>
  <si>
    <t>M30</t>
  </si>
  <si>
    <t>4Q3/p1P3k1/5ppp/8/8/4N1Bn/P3q3/6K1 w - - 3 57</t>
  </si>
  <si>
    <t>8/p4pp1/1bk4p/2r5/P4B1P/3R1KP1/5P2/8 b - - 10 43</t>
  </si>
  <si>
    <t>Queen's Indian: Petrosian, 4...Ba6 5.e3</t>
  </si>
  <si>
    <t>E19</t>
  </si>
  <si>
    <t>C84</t>
  </si>
  <si>
    <t>Spanish: Closed, 6.d3 b5</t>
  </si>
  <si>
    <t>M57</t>
  </si>
  <si>
    <t>5k2/5q1B/2Np4/2nPbQ2/p1P5/6P1/5PK1/8 w - - 29 73</t>
  </si>
  <si>
    <t>8/1pk2p2/p4P2/P4Pr1/1P3R1K/8/8/8 b - - 2 82</t>
  </si>
  <si>
    <t>Reti: KIA, Yugoslav, Main Line, 6.Nbd2 e5</t>
  </si>
  <si>
    <t>8/r4p2/6p1/PR2p3/2k5/1N3P1P/2K2n2/8 w - - 10 56</t>
  </si>
  <si>
    <t>A12</t>
  </si>
  <si>
    <t>English: London Defence</t>
  </si>
  <si>
    <t>2r5/p3B3/2P5/Pp5k/1P2B2p/7q/3Q4/6K1 b - - 3 52</t>
  </si>
  <si>
    <t>English: Nimzo-English, 4.Qc2</t>
  </si>
  <si>
    <t>Q4b2/4Npkp/p7/4p3/2q1P2P/8/5PK1/8 w - - 11 41</t>
  </si>
  <si>
    <t>English: Symmetrical, Botvinnik System</t>
  </si>
  <si>
    <t>8/8/8/3R4/7P/4k3/r7/5K2 b - - 0 58</t>
  </si>
  <si>
    <t>A24</t>
  </si>
  <si>
    <t>8/1p1k4/3p4/3P4/p1K4r/8/PP4R1/8 w - - 10 54</t>
  </si>
  <si>
    <t>English: Bremen, 3...g6</t>
  </si>
  <si>
    <t>1r6/8/6p1/8/4k1pP/P1B1P1P1/4KP2/8 b - - 0 64</t>
  </si>
  <si>
    <t>English: Four Knights, 4.g3 Bc5</t>
  </si>
  <si>
    <t>A15</t>
  </si>
  <si>
    <t>English: Anglo-Indian, 2.Nf3</t>
  </si>
  <si>
    <t>English: Symmetrical, 2.Nf3 Nc6</t>
  </si>
  <si>
    <t>2R3r1/5pk1/8/4pB2/3bP3/6P1/6K1/8 b - - 10 65</t>
  </si>
  <si>
    <t>English: Symmetrical, Main Line, 7.d3 d6 8.a3</t>
  </si>
  <si>
    <t>1r6/8/p2p4/4nk2/7R/P7/1P2R2N/1K6 w - - 3 50</t>
  </si>
  <si>
    <t>8/6k1/3R4/7R/p1r3P1/P2p2K1/1Pb5/8 w - - 9 65</t>
  </si>
  <si>
    <t>Old Indian: 3.Nc3 Nbd7 4.e4 e5 5.d5</t>
  </si>
  <si>
    <t>8/8/2b2pk1/4b3/p4Np1/P5Pp/7K/2B5 b - - 5 69</t>
  </si>
  <si>
    <t>Old Indian: 5.g3 Be7, Main Line, 8.Qc2</t>
  </si>
  <si>
    <t>8/5k2/p7/P5p1/2p3P1/2B3K1/1P6/5b2 b - - 10 42</t>
  </si>
  <si>
    <t>Old Indian: Main Line, 8.Re1 a6</t>
  </si>
  <si>
    <t>Benko Gambit: 4.Nf3 g6</t>
  </si>
  <si>
    <t>1Q6/Q6p/3pk3/8/4n3/6P1/7P/3q2K1 w - - 9 54</t>
  </si>
  <si>
    <t>King's Indian: Fianchetto, Yugoslav without Nc3</t>
  </si>
  <si>
    <t>E71</t>
  </si>
  <si>
    <t>4nk2/7R/5K2/3P4/1r4P1/4N3/4b3/8 w - - 10 56</t>
  </si>
  <si>
    <t>M75</t>
  </si>
  <si>
    <t>8/R7/P4kp1/8/r7/5P1P/5PK1/8 w - - 9 62</t>
  </si>
  <si>
    <t>QGD: 3.Nf3 c6 4.e3</t>
  </si>
  <si>
    <t>A87</t>
  </si>
  <si>
    <t>Dutch: Leningrad, Main Line, 7.Nc3 Na6</t>
  </si>
  <si>
    <t>8/4p2k/4Pb2/8/4R1QP/8/2q4K/8 w - - 4 68</t>
  </si>
  <si>
    <t>Dutch: Leningrad, Main Line, 7.Nc3 c6 8.b3 Qa5</t>
  </si>
  <si>
    <t>8/6p1/7p/P7/5P1k/1P2Pp1P/5P2/2r1BK2 b - - 2 58</t>
  </si>
  <si>
    <t>Dutch: 2.c4 Nf6 3.g3 e6 5.Nf3 d5 6.O-O Bd6 7.b3</t>
  </si>
  <si>
    <t>8/8/8/4P2k/2q2Pp1/4BpPp/3Q1K1P/1b6 w - - 11 64</t>
  </si>
  <si>
    <t>Dutch: Stonewall, 7.Nc3 c6 8.Qc2</t>
  </si>
  <si>
    <t>8/8/5p1p/4p2P/1p2P1P1/2p4B/2K2k2/8 b - - 5 57</t>
  </si>
  <si>
    <t>8/6k1/6p1/6P1/6R1/4K3/2r5/8 w - - 10 149</t>
  </si>
  <si>
    <t>M4</t>
  </si>
  <si>
    <t>1r6/8/7R/k4B2/5P1p/5K2/8/8 w - - 3 84</t>
  </si>
  <si>
    <t>8/7r/2B1P3/6k1/6p1/8/6K1/8 b - - 2 98</t>
  </si>
  <si>
    <t>8/r7/2k5/4R3/6K1/6P1/8/8 b - - 0 63</t>
  </si>
  <si>
    <t>1r6/8/1PR5/8/8/2p2KP1/3k1P2/8 b - - 10 56</t>
  </si>
  <si>
    <t>8/3nkpB1/3p2pp/8/2P4P/4KPP1/8/3b1B2 b - - 12 49</t>
  </si>
  <si>
    <t>8/2p5/5kbp/3P1p1p/2PN1P1K/8/4P3/8 w - - 5 49</t>
  </si>
  <si>
    <t>8/b7/8/7p/7P/5k2/7K/8 w - - 0 58</t>
  </si>
  <si>
    <t>8/8/5k2/8/R7/4K3/Br6/8 b - - 0 47</t>
  </si>
  <si>
    <t>8/R7/5npk/5pN1/1r2p3/4P2P/5PK1/8 w - - 10 60</t>
  </si>
  <si>
    <t>6k1/5pp1/8/1r5p/7P/2R2PP1/1rR2K2/8 w - - 10 42</t>
  </si>
  <si>
    <t>8/8/8/6k1/8/6B1/2R1r3/7K b - - 0 104</t>
  </si>
  <si>
    <t>M43</t>
  </si>
  <si>
    <t>r1R5/8/8/1k5p/4n2K/7P/5P2/8 w - - 0 68</t>
  </si>
  <si>
    <t>8/4k3/4p3/3rP3/4R3/2bN4/4P1K1/8 b - - 49 125</t>
  </si>
  <si>
    <t>A61</t>
  </si>
  <si>
    <t>Benoni: Nimzowitsch, 7...Nbd7</t>
  </si>
  <si>
    <t>8/4b3/4B1k1/p1p1P3/P3KP2/1P6/8/8 w - - 1 71</t>
  </si>
  <si>
    <t>5k2/p7/P1p4q/2PB1P1n/3P2p1/8/8/3KQ3 w - - 2 54</t>
  </si>
  <si>
    <t>6k1/7p/2p3p1/2P1Q3/2qnP2K/6P1/6B1/8 w - - 10 41</t>
  </si>
  <si>
    <t>5k2/8/pQ4p1/1b1P1p1p/5P1P/5BP1/3q4/6K1 b - - 8 78</t>
  </si>
  <si>
    <t>8/8/8/3p1p1p/1k3PpP/3KP1P1/2R5/r7 b - - 10 74</t>
  </si>
  <si>
    <t>8/8/8/7P/8/k2Q4/3K4/q1r5 b - - 10 68</t>
  </si>
  <si>
    <t>Scandinavian: 2...Qxd5, Main Line, 6.Bc4 Bf5</t>
  </si>
  <si>
    <t>8/8/8/2P1K2p/2k4P/B7/6b1/8 w - - 73 154</t>
  </si>
  <si>
    <t>Alekhine: Modern, Fianchetto, Keres Variation</t>
  </si>
  <si>
    <t>k1r5/4R1p1/P7/1N5p/8/5n2/4n3/K7 w - - 10 57</t>
  </si>
  <si>
    <t>Alekhine: Modern, Flohr, 6.O-O</t>
  </si>
  <si>
    <t>5r2/8/8/2R1K3/8/8/4kn2/8 w - - 0 62</t>
  </si>
  <si>
    <t>Benko Opening: Symmetrical</t>
  </si>
  <si>
    <t>B09</t>
  </si>
  <si>
    <t>8/5R2/5R2/P1p5/4k2K/3n4/5p2/6r1 b - - 8 55</t>
  </si>
  <si>
    <t>Pirc: Austrian, 5...c5 6.Bb5+</t>
  </si>
  <si>
    <t>8/k1r2pK1/p2Np1p1/3pP3/5r1P/Q7/5P2/8 b - - 3 53</t>
  </si>
  <si>
    <t>Caro-Kann: Advance, 4.Nf3 e6</t>
  </si>
  <si>
    <t>Caro-Kann: Exchange, Rubinstein Variation</t>
  </si>
  <si>
    <t>Caro-Kann: Gurgenidze: 4.Nf3 Bg7 5.h3 Nf6 6.e5</t>
  </si>
  <si>
    <t>B17</t>
  </si>
  <si>
    <t>Caro-Kann: Steinitz, 5.Bc4 Ngf6 6.Ng5, 8.Bb3</t>
  </si>
  <si>
    <t>8/8/6nk/p2p4/2pP4/Q1P2P2/5qPK/8 b - - 18 74</t>
  </si>
  <si>
    <t>Caro-Kann: Classical, 6.Bc4 e6 7.N1e2 Nf6</t>
  </si>
  <si>
    <t>4k3/2b1r3/8/2PQ1K2/8/8/8/8 w - - 11 69</t>
  </si>
  <si>
    <t>Sicilian: Rossolimo, 3...Nf6</t>
  </si>
  <si>
    <t>Sicilian: Rossolimo, 3...g6 4.O-O Bg7 5.Re1 e5</t>
  </si>
  <si>
    <t>8/7p/2k3p1/4p3/3p4/8/4KP1P/4B3 w - - 2 49</t>
  </si>
  <si>
    <t>Sicilian: Lowenthal, Kalashnikov, Main Line</t>
  </si>
  <si>
    <t>B33</t>
  </si>
  <si>
    <t>R4bk1/4P3/8/3p1p2/3N1Nnp/p5r1/2P4K/8 w - - 9 119</t>
  </si>
  <si>
    <t>Sicilian: Open, 2...Nc6, 5...Qb6 6.Nb3 e6</t>
  </si>
  <si>
    <t>B38</t>
  </si>
  <si>
    <t>7Q/7P/3pk3/4p3/5p2/5Pq1/6P1/6K1 b - - 10 164</t>
  </si>
  <si>
    <t>Sicilian: Maroczy Bind, 7.Nc3 O-O 8.Be2 d6 9.f3</t>
  </si>
  <si>
    <t>6K1/8/k7/7B/8/2b4P/8/8 b - - 0 49</t>
  </si>
  <si>
    <t>English: Symmetrical, 2...Nf6</t>
  </si>
  <si>
    <t>B42</t>
  </si>
  <si>
    <t>B43</t>
  </si>
  <si>
    <t>8/8/8/p1p1b3/BkP2rp1/1P2K3/8/6R1 b - - 11 91</t>
  </si>
  <si>
    <t>Sicilian: Kan, 5.Nc3 Qc7 6.Bd3 Nf6 7.O-O</t>
  </si>
  <si>
    <t>B46</t>
  </si>
  <si>
    <t>8/5p2/4kBp1/4p1P1/4K3/5PbP/8/8 b - - 10 54</t>
  </si>
  <si>
    <t>Sicilian: Taimanov, 5...a6 6.Nxc6 bxc6 7.Bd3 d5</t>
  </si>
  <si>
    <t>8/8/8/R3n3/5k2/6p1/4Kp2/8 w - - 10 76</t>
  </si>
  <si>
    <t>Sicilian: Taimanov, 6.Ndb5</t>
  </si>
  <si>
    <t>8/8/4p2p/5p1k/p4P1P/5KP1/1P6/8 b - - 10 77</t>
  </si>
  <si>
    <t>Sicilian: Taimanov, 6.Be3 a6 7.Bd3 Nf6 8.O-O</t>
  </si>
  <si>
    <t>B50</t>
  </si>
  <si>
    <t>Sicilian: 2.Nf3 d6 3.c3 Nf6 4.Bd3 Nc6</t>
  </si>
  <si>
    <t>4R3/2kq2p1/1p1b4/p3QP2/P7/6P1/1P4KP/8 w - - 10 44</t>
  </si>
  <si>
    <t>Sicilian: 3.Bb5+ Nd7 4.d4 Nf6</t>
  </si>
  <si>
    <t>8/8/8/7p/4k3/4Q2P/7K/8 b - - 0 77</t>
  </si>
  <si>
    <t>Sicilian: 2...d6 3.d4 cxd4</t>
  </si>
  <si>
    <t>8/3Q3p/3p1p2/1k2p3/4q1P1/P2r3P/8/1KR5 b - - 9 58</t>
  </si>
  <si>
    <t>4Q2k/6p1/7p/4bP2/4Pq2/7P/8/5B1K b - - 10 52</t>
  </si>
  <si>
    <t>7b/7K/p5P1/1p1N4/1P6/1k6/8/8 b - - 10 62</t>
  </si>
  <si>
    <t>M17</t>
  </si>
  <si>
    <t>7k/7p/5RBr/3pP3/pP1P3q/6Q1/6K1/8 w - - 0 51</t>
  </si>
  <si>
    <t>8/5k2/4p3/4P1K1/2r5/4BN2/8/8 b - - 87 101</t>
  </si>
  <si>
    <t>3N2k1/7p/8/p3pK2/P2b4/8/8/8 b - - 5 67</t>
  </si>
  <si>
    <t>8/8/6k1/5p2/8/r5P1/5PK1/3R4 b - - 31 82</t>
  </si>
  <si>
    <t>5k2/6p1/3PQp1p/7P/6P1/4PK2/8/5q2 w - - 1 70</t>
  </si>
  <si>
    <t>r5k1/pp2R3/2p5/6pp/2PP2q1/3Q4/PP5K/8 b - - 11 40</t>
  </si>
  <si>
    <t>8/8/8/2r1r1k1/8/8/5K2/1Q6 b - - 0 117</t>
  </si>
  <si>
    <t>8/1R5k/4R3/4r2p/3p1p1b/2p2P1P/3p3N/7K b - - 1 60</t>
  </si>
  <si>
    <t>8/6p1/3n4/3P3p/2Pk1p1P/3BpP2/2K3P1/8 w - - 10 65</t>
  </si>
  <si>
    <t>2r5/1R6/p5k1/P7/1P3PpP/8/7P/6K1 w - - 1 60</t>
  </si>
  <si>
    <t>8/8/8/1B2b3/P3k3/2P1p1PK/7R/r7 w - - 15 52</t>
  </si>
  <si>
    <t>M32</t>
  </si>
  <si>
    <t>8/8/8/2k5/5R1K/1r3N2/8/1b6 b - - 10 62</t>
  </si>
  <si>
    <t>7k/7P/5p2/2P1pB2/4P1P1/2K1B3/8/3q4 b - - 10 88</t>
  </si>
  <si>
    <t>8/8/p1B5/1p5k/1Pn1K3/8/P7/8 w - - 0 71</t>
  </si>
  <si>
    <t>8/5p2/p2pp3/P5k1/4P2p/5P1P/6K1/8 b - - 4 90</t>
  </si>
  <si>
    <t>8/bP3pp1/2K4k/4pP1P/1R2Q3/8/8/6q1 w - - 23 75</t>
  </si>
  <si>
    <t>B67</t>
  </si>
  <si>
    <t>1r6/6RP/6P1/3kn3/8/8/8/K7 b - - 8 78</t>
  </si>
  <si>
    <t>B70</t>
  </si>
  <si>
    <t>Sicilian: Dragon, 6.Bc4 Bg7 7.h3</t>
  </si>
  <si>
    <t>B77</t>
  </si>
  <si>
    <t>8/4q2k/4p1p1/5p1p/PP3P1P/K1Q3P1/8/8 b - - 0 42</t>
  </si>
  <si>
    <t>Sicilian: Dragon, Yugoslav, 9.Bc4 Bd7 10.h4 Rc8</t>
  </si>
  <si>
    <t>B80</t>
  </si>
  <si>
    <t>5b2/5p1K/8/5k2/8/8/R7/8 w - - 0 148</t>
  </si>
  <si>
    <t>Sicilian: Scheveningen, English Attack</t>
  </si>
  <si>
    <t>Sicilian: Scheveningen, Keres, 6...h6 7.h3</t>
  </si>
  <si>
    <t>8/5N1p/N1b1k1p1/1p6/1P2n2P/P7/6PK/8 w - - 11 53</t>
  </si>
  <si>
    <t>B83</t>
  </si>
  <si>
    <t>3r4/8/6R1/8/P4k2/2P5/4p1p1/1R2Kb2 b - - 10 70</t>
  </si>
  <si>
    <t>Sicilian: Scheveningen, 6.Be2</t>
  </si>
  <si>
    <t>5k2/5p2/p3pQ2/1p6/5P1P/P2q4/1P6/1K6 w - - 10 41</t>
  </si>
  <si>
    <t>Sicilian: Open, 2...d6, 5.Nc3</t>
  </si>
  <si>
    <t>B89</t>
  </si>
  <si>
    <t>2n5/8/8/1K3k2/1P6/2P5/8/8 b - - 0 88</t>
  </si>
  <si>
    <t>Sicilian: Velimirovic</t>
  </si>
  <si>
    <t>3r4/1P4R1/8/2K5/4bp1k/PB6/8/8 b - - 0 80</t>
  </si>
  <si>
    <t>B93</t>
  </si>
  <si>
    <t>8/8/1p4p1/p3k2P/P2np3/1P2K3/4B3/8 b - - 0 72</t>
  </si>
  <si>
    <t>Sicilian: Najdorf, 6.f4 Qc7</t>
  </si>
  <si>
    <t>B96</t>
  </si>
  <si>
    <t>8/3k4/R7/3Nb3/2P3r1/3K4/8/8 b - - 10 82</t>
  </si>
  <si>
    <t>Sicilian: Najdorf, 7.f4 Qc7 8.Bxf6</t>
  </si>
  <si>
    <t>B60</t>
  </si>
  <si>
    <t>3k4/8/3K1r2/8/8/1P6/8/4R3 w - - 0 58</t>
  </si>
  <si>
    <t>Sicilian: Richter-Rauzer, 6...a6</t>
  </si>
  <si>
    <t>B40</t>
  </si>
  <si>
    <t>Sicilian: 2...e6 3.d3</t>
  </si>
  <si>
    <t>8/3k4/5R2/5K2/8/4b3/8/4r3 b - - 0 75</t>
  </si>
  <si>
    <t>French: Advance, 5.Nf3 Qb6 6.a3 Nh6</t>
  </si>
  <si>
    <t>C03</t>
  </si>
  <si>
    <t>4Q3/P4pk1/K3p1p1/4P3/5P1p/8/4q3/8 w - - 6 101</t>
  </si>
  <si>
    <t>French: Tarrasch, 3...a6 4.Ngf3</t>
  </si>
  <si>
    <t>6k1/pp6/4nB2/Pb1pP2P/6P1/1P5K/8/R7 w - - 1 45</t>
  </si>
  <si>
    <t>French: Tarrasch, Closed, 7.Ngf3</t>
  </si>
  <si>
    <t>2r5/4R1P1/6k1/4p3/6K1/5P2/8/8 b - - 10 64</t>
  </si>
  <si>
    <t>8/5N2/5np1/7k/7P/5KP1/8/8 b - - 10 59</t>
  </si>
  <si>
    <t>French: 3.Nc3 Nc6 4.Nf3 Nf6</t>
  </si>
  <si>
    <t>French: MacCutcheon, Duras Variation</t>
  </si>
  <si>
    <t>4R3/8/1kp5/8/1P1K4/8/8/2r5 b - - 10 98</t>
  </si>
  <si>
    <t>French: Burn, 6.Bxf6 gxf6 7.Nf3</t>
  </si>
  <si>
    <t>French: Winawer, 6...Ne7 7.Nf3</t>
  </si>
  <si>
    <t>8/K5P1/2k5/2P5/8/8/b7/6B1 w - - 11 74</t>
  </si>
  <si>
    <t>French: Winawer, 6...Qc7</t>
  </si>
  <si>
    <t>8/p6k/1p1n1N2/2p4p/3p2R1/P7/rPP1KPP1/8 b - - 9 41</t>
  </si>
  <si>
    <t>Bishop's Opening: Urusov Gambit, 7...c6 Defence</t>
  </si>
  <si>
    <t>C28</t>
  </si>
  <si>
    <t>8/5pk1/1R4p1/1p3r1p/1P5P/P5P1/6K1/8 b - - 10 52</t>
  </si>
  <si>
    <t>Vienna: 3.Bc4 Nc6 4.d3 Bc5 5.f4 d6 6.Nf3 Bg4</t>
  </si>
  <si>
    <t>8/6p1/1p3k1p/p6P/P1P5/1K4P1/1P6/8 w - - 2 96</t>
  </si>
  <si>
    <t>Philidor: Improved Hanham, 7.Re1 c6 8.a4 a5</t>
  </si>
  <si>
    <t>8/8/3b2p1/8/4B1k1/8/8/5K2 w - - 0 81</t>
  </si>
  <si>
    <t>QGA: 3.e3 e5</t>
  </si>
  <si>
    <t>8/6R1/p3Q3/1p6/1P1qk3/P3np2/8/2K5 b - - 10 83</t>
  </si>
  <si>
    <t>Scotch: 4.Nxd4 Bc5 5.Be3 Qf6 6.c3 Nge7 7.Bc4</t>
  </si>
  <si>
    <t>8/5p2/4p2k/3pP2p/1P5P/P1P3R1/q4P2/3K4 b - - 1 78</t>
  </si>
  <si>
    <t>8/6R1/6p1/6k1/6r1/4K3/8/8 w - - 0 54</t>
  </si>
  <si>
    <t>Sicilian: Dragon, Yugoslav, 10.O-O-O</t>
  </si>
  <si>
    <t>rn1qk2r/p1p4p/1pbpQ3/2P2p2/3P1p2/2P1PN2/P4PPP/R3K2R b KQkq - 8 18</t>
  </si>
  <si>
    <t>6k1/1qb2pr1/4p3/1p1bP1Np/pPpQ2pP/P1P1B1P1/5P2/3R1K2 w - - 12 48</t>
  </si>
  <si>
    <t>7r/1p1q1pk1/pb2p1p1/3pP3/3P1P1p/P1R2N1P/1PQ3P1/6K1 w - - 28 41</t>
  </si>
  <si>
    <t>1r2r3/Q2q3k/3P1np1/1p5p/2p5/Q1P4P/6PK/8 b - - 1 51</t>
  </si>
  <si>
    <t>4k3/4n1p1/p3Pp2/1pK5/1P3P1p/7P/P2B2P1/8 w - - 0 61</t>
  </si>
  <si>
    <t>4r2r/3bbnk1/1ppq1Np1/2pPpPPp/2P1P3/pP1B1NR1/P6Q/1K4R1 w - - 4 38</t>
  </si>
  <si>
    <t>B1r5/R5b1/6pk/1p2ppNp/1P5P/1b1P2P1/4KP2/8 b - - 15 43</t>
  </si>
  <si>
    <t>8/3k1p2/2Rp2p1/1Pp1p2n/2P1P2P/3P4/3K4/8 w - - 3 62</t>
  </si>
  <si>
    <t>8/2kb4/p2p4/3P1p1p/1BP2P2/3B1K1P/1b6/8 w - - 52 139</t>
  </si>
  <si>
    <t>2R3r1/Bp4r1/p2b3k/P2Pp1np/4Pp1q/1P3P2/2RQ2P1/3B2K1 b - - 10 110</t>
  </si>
  <si>
    <t>8/6kp/4bn2/1Q1pN1p1/1p1P2P1/4PP2/K1B5/4q3 b - - 29 97</t>
  </si>
  <si>
    <t>4k3/8/1p3np1/p3Kp1p/P1B1pP1P/1P4P1/8/8 b - - 55 91</t>
  </si>
  <si>
    <t>6kr/1q3p2/4pQp1/3pP1P1/3P4/8/5P2/2R3K1 b - - 10 46</t>
  </si>
  <si>
    <t>6k1/p6p/6p1/q2bP3/3p2PQ/3P3P/3N1R1K/7r w - - 10 46</t>
  </si>
  <si>
    <t>8/1p2r3/p2p2k1/6p1/1PPBn2p/1P5P/6P1/3R2K1 b - - 10 49</t>
  </si>
  <si>
    <t>R1b1k3/6p1/2N5/5P1r/1p1pPK2/1P1P3p/7P/8 w - - 1 58</t>
  </si>
  <si>
    <t>1n1rr3/pp3Qpk/1q3pp1/n1p1p1P1/P3P3/1PP2N1P/2B2PK1/3R1R2 b - - 10 36</t>
  </si>
  <si>
    <t>r3k2r/3n1pbp/b1p1p1p1/p2pP3/P2P4/1N3N2/1P3PPP/R1B1R1K1 b kq - 10 20</t>
  </si>
  <si>
    <t>Final position's FEN</t>
  </si>
  <si>
    <t>Version</t>
  </si>
  <si>
    <t>UCI</t>
  </si>
  <si>
    <t>xboard</t>
  </si>
  <si>
    <t>1. e4 c5 2. Nf3 d6</t>
  </si>
  <si>
    <t>Rounds</t>
  </si>
  <si>
    <t>1. e4 e5 2. Nf3 Nc6</t>
  </si>
  <si>
    <t>1. d4 Nf6 2. c4 e6</t>
  </si>
  <si>
    <t>1. e4 e6 2. d4 d5</t>
  </si>
  <si>
    <t>1. e4 c5 2. Nf3 Nc6</t>
  </si>
  <si>
    <t>1. e4 c6 2. d4 d5</t>
  </si>
  <si>
    <t>1. d4 d5 2. c4 c6</t>
  </si>
  <si>
    <t>ignored</t>
  </si>
  <si>
    <t>C44</t>
  </si>
  <si>
    <t>King's Pawn Game</t>
  </si>
  <si>
    <t>E00</t>
  </si>
  <si>
    <t>French Defence</t>
  </si>
  <si>
    <t>Caro-Kann Defence</t>
  </si>
  <si>
    <t>Queen's Gambit Declined</t>
  </si>
  <si>
    <t>½-½</t>
  </si>
  <si>
    <t>Final</t>
  </si>
  <si>
    <t>C65, C60, C61, C68; C67, C45, C69, C68</t>
  </si>
  <si>
    <t>C01, C01, C01, C01; C14, C01, C17, C14</t>
  </si>
  <si>
    <t>B19, B18, B15, B12; B12, B15, B12, B15</t>
  </si>
  <si>
    <t>First four plies</t>
  </si>
  <si>
    <t>01 &amp; 08</t>
  </si>
  <si>
    <t>02 &amp; 09</t>
  </si>
  <si>
    <t>03 &amp; 10</t>
  </si>
  <si>
    <t>04 &amp; 11</t>
  </si>
  <si>
    <t>05 &amp; 12</t>
  </si>
  <si>
    <t>06 &amp; 13</t>
  </si>
  <si>
    <t>07 &amp; 14</t>
  </si>
  <si>
    <t>11</t>
  </si>
  <si>
    <t>=1</t>
  </si>
  <si>
    <t>10</t>
  </si>
  <si>
    <t>01</t>
  </si>
  <si>
    <t>St</t>
  </si>
  <si>
    <t>Ho</t>
  </si>
  <si>
    <t xml:space="preserve">1. b3 e5 2. Bb2 Nc6 </t>
  </si>
  <si>
    <t>1. Nf3 Nf6 2. g3 g6</t>
  </si>
  <si>
    <t>1. e4 c5 2. Nc3 Nc6</t>
  </si>
  <si>
    <t xml:space="preserve">1. e4 c6 2. Nf3 d5 </t>
  </si>
  <si>
    <t xml:space="preserve">1. Nf3 c5 2. c4 Nc6 </t>
  </si>
  <si>
    <t xml:space="preserve">1. d4 Nf6 2. Nf3 e6 </t>
  </si>
  <si>
    <t xml:space="preserve">1. e4 c5 2. c3 Nf6 </t>
  </si>
  <si>
    <t>15 &amp; 22</t>
  </si>
  <si>
    <t>16 &amp; 23</t>
  </si>
  <si>
    <t>17 &amp; 24</t>
  </si>
  <si>
    <t>18 &amp; 25</t>
  </si>
  <si>
    <t>19 &amp; 26</t>
  </si>
  <si>
    <t>20 &amp; 27</t>
  </si>
  <si>
    <t>21 &amp; 28</t>
  </si>
  <si>
    <t>1. c4 Nf6 2. Nc3 e6</t>
  </si>
  <si>
    <t xml:space="preserve">1. d4 d5 2. Nf3 c6 </t>
  </si>
  <si>
    <t>1. e4 e5 2. Nf3 Nf6</t>
  </si>
  <si>
    <t>1. e4 d5 2. exd5 Qxd5</t>
  </si>
  <si>
    <t xml:space="preserve">1. d4 d6 2. e4 g6 </t>
  </si>
  <si>
    <t>B22, B22, B22, B22; B22, B22, B22, B22</t>
  </si>
  <si>
    <t>D02, D02, D30, D02; D11, D02, D27, D12</t>
  </si>
  <si>
    <t>C42, C42, C42, C42; C42, C42, C42, C42</t>
  </si>
  <si>
    <t>B08, A43, A41, B08; B08, B08, B08, A43</t>
  </si>
  <si>
    <t>Nimzovich-Larsen attack</t>
  </si>
  <si>
    <t>Reti, King's Indian attack</t>
  </si>
  <si>
    <t>Sicilian, closed</t>
  </si>
  <si>
    <t>Caro-Kann defence</t>
  </si>
  <si>
    <t>Reti opening</t>
  </si>
  <si>
    <t>Queen's pawn game</t>
  </si>
  <si>
    <t>Sicilian, Alapin's variation</t>
  </si>
  <si>
    <t>English Opening</t>
  </si>
  <si>
    <t>Sicilian defence</t>
  </si>
  <si>
    <t>Petrov's defence</t>
  </si>
  <si>
    <t>Scandinavian defence</t>
  </si>
  <si>
    <t>1. d4 Nf6 2. Nc3 d5</t>
  </si>
  <si>
    <t>1. c4 e5 2. Nc3 Nc6</t>
  </si>
  <si>
    <t>1. e4 c5 2. Nc3 d6</t>
  </si>
  <si>
    <t xml:space="preserve">1. d4 Nf6 2. Bf4 d5 </t>
  </si>
  <si>
    <t>1. e4 c5 2. Nf3 e6</t>
  </si>
  <si>
    <t>1. Nf3 d5 2. c4 c6</t>
  </si>
  <si>
    <t>1. d4 d5 2. c4 dxc4</t>
  </si>
  <si>
    <t>1. Nf3 Nf6 2. c4 g6</t>
  </si>
  <si>
    <t>1. d4 Nf6 2. c4 c6</t>
  </si>
  <si>
    <t xml:space="preserve">1. e4 c5 2. c3 d5 </t>
  </si>
  <si>
    <t>1. e4 e5 2. Nf3 d6</t>
  </si>
  <si>
    <t xml:space="preserve">1. e4 d6 2. d4 Nf6 </t>
  </si>
  <si>
    <t>d2</t>
  </si>
  <si>
    <t>d3</t>
  </si>
  <si>
    <t>d4</t>
  </si>
  <si>
    <t>D12, D27, D47, D12; D46, D45, D12, A11</t>
  </si>
  <si>
    <t>D25, D20, D26, D25; D11, D27, D27, D20</t>
  </si>
  <si>
    <t>08*</t>
  </si>
  <si>
    <t>10*</t>
  </si>
  <si>
    <t>09*</t>
  </si>
  <si>
    <t>05*</t>
  </si>
  <si>
    <t>B12, B15, B12, B12; B15, B12, B15, B15</t>
  </si>
  <si>
    <t>03*</t>
  </si>
  <si>
    <t>06*</t>
  </si>
  <si>
    <t>04*</t>
  </si>
  <si>
    <t>English, Sicilian reversed</t>
  </si>
  <si>
    <t>Sicilian: Alapin's variation</t>
  </si>
  <si>
    <t>CZ/US</t>
  </si>
  <si>
    <t>TR/TR</t>
  </si>
  <si>
    <t>ET</t>
  </si>
  <si>
    <t>FR</t>
  </si>
  <si>
    <t>↗</t>
  </si>
  <si>
    <t>↘</t>
  </si>
  <si>
    <t>→</t>
  </si>
  <si>
    <t>proto-</t>
  </si>
  <si>
    <t>col</t>
  </si>
  <si>
    <t>↗↗</t>
  </si>
  <si>
    <t>Nal?</t>
  </si>
  <si>
    <t>Queen's Pawn game</t>
  </si>
  <si>
    <t>Sicilian Defence, closed</t>
  </si>
  <si>
    <t>Queen' Gambit Accepted</t>
  </si>
  <si>
    <t>English opening</t>
  </si>
  <si>
    <t>Pirc Defence</t>
  </si>
  <si>
    <t>Philidor's Defence</t>
  </si>
  <si>
    <t>6</t>
  </si>
  <si>
    <t>nSB</t>
  </si>
  <si>
    <t>TCEC11 Engines</t>
  </si>
  <si>
    <t>Division 4, 3 and 2 Openings</t>
  </si>
  <si>
    <t>Div. 4, 3, 2, 1, P x-tables</t>
  </si>
  <si>
    <t>TCEC11 Premier Division games</t>
  </si>
  <si>
    <t>DRR</t>
  </si>
  <si>
    <t>Rnd</t>
  </si>
  <si>
    <t>Start</t>
  </si>
  <si>
    <t>2018.02.13</t>
  </si>
  <si>
    <t>2018.02.14</t>
  </si>
  <si>
    <t>r1r4k/5p1p/p3p3/1pN1np2/1P6/5q2/P1P1NP1P/3RQRK1 b - - 8 27</t>
  </si>
  <si>
    <t>2018.02.15</t>
  </si>
  <si>
    <t>French: Steinitz, Boleslavsky, 7...cxd4 8.Nxd4 Qb6</t>
  </si>
  <si>
    <t>1r6/2r2p2/1pB2kpp/1Pp5/p1NpK1PP/P7/8/R3R3 w - - 0 48</t>
  </si>
  <si>
    <t>2Q5/6k1/p2p1qPp/Pp1Pp3/1P2BbP1/5P2/6K1/8 w - - 3 58</t>
  </si>
  <si>
    <t>8/5p2/2k1n3/1p1p2p1/p2P2P1/P1N1KP2/1P6/8 w - - 10 61</t>
  </si>
  <si>
    <t>2018.02.16</t>
  </si>
  <si>
    <t>2018.02.17</t>
  </si>
  <si>
    <t>8/4r1k1/2R2Rp1/4P1Pp/2pr4/1p6/1P4P1/6K1 b - - 10 57</t>
  </si>
  <si>
    <t>2018.02.18</t>
  </si>
  <si>
    <t>2r5/1p1k1p2/p5p1/P2p1n1p/1P5P/2P2PP1/4NK2/R7 b - - 10 54</t>
  </si>
  <si>
    <t>2018.02.19</t>
  </si>
  <si>
    <t>4kr2/2p2pp1/pr2q3/1p2P1Pp/8/2P1QB2/P4PP1/3R2K1 w - - 7 27</t>
  </si>
  <si>
    <t>8/1p6/4rpk1/2np3p/1R6/2BP2PP/1P2r3/5RK1 w - - 10 41</t>
  </si>
  <si>
    <t>2018.02.20</t>
  </si>
  <si>
    <t>2r5/1b2k1p1/1P1p1p1p/4pP2/4P2P/q5PK/1R2Q1B1/8 w - - 8 58</t>
  </si>
  <si>
    <t>8/4Q3/p2k1P2/Pp1pp3/1P1n3P/1b6/5qPK/1B6 b - - 11 53</t>
  </si>
  <si>
    <t>3q2n1/8/1pPk2p1/p2p1p1p/B2Pp2P/PQ2P1P1/5P2/6K1 b - - 10 50</t>
  </si>
  <si>
    <t>2018.02.21</t>
  </si>
  <si>
    <t>8/3b2p1/1p1k1p1p/1P1p1P1P/B2P2P1/6K1/8/8 b - - 97 132</t>
  </si>
  <si>
    <t>5b1k/3R2p1/p3p1Qp/1p2P3/7P/1P1K2P1/P1B5/4q3 b - - 10 50</t>
  </si>
  <si>
    <t>3b4/8/2kpb1p1/pNp1p2p/2P1P2P/1P1PN1P1/4K3/8 b - - 10 54</t>
  </si>
  <si>
    <t>2018.02.22</t>
  </si>
  <si>
    <t>Modern: Averbakh, Kotov, 5.Be3 e5 6.d5 Nce7 7.g4</t>
  </si>
  <si>
    <t>8/R5k1/3p1pn1/2pP3R/2N1P2p/7P/6PK/1r2r3 b - - 10 50</t>
  </si>
  <si>
    <t>King's Indian: Makagonov, 5...O-O 6.Bg5 c5 7.d5 e6</t>
  </si>
  <si>
    <t>2018.02.23</t>
  </si>
  <si>
    <t>r6k/4q2p/1p1p1p2/1PpPbP2/2N1P2p/5Q1P/r5P1/1R2R2K w - - 8 52</t>
  </si>
  <si>
    <t>3r4/r1b5/qpP1k3/pQ2p3/P1RpPp1p/BP3PpP/1K4P1/3R4 w - - 91 152</t>
  </si>
  <si>
    <t>1r4qk/6b1/1pR3Qp/1P4p1/3pBpP1/7P/4PPK1/8 w - - 6 57</t>
  </si>
  <si>
    <t>2018.02.24</t>
  </si>
  <si>
    <t>8/7k/P2p2p1/2p1n3/2P1Pp1q/P1Q2P1P/4NRK1/1r6 b - - 9 42</t>
  </si>
  <si>
    <t>2018.02.25</t>
  </si>
  <si>
    <t>8/1r6/5pp1/p1pN1k1p/K1Pn1P1P/1P2R1P1/8/8 w - - 10 106</t>
  </si>
  <si>
    <t>3Q2r1/1N3p2/2RQ2pk/4p1b1/1p2P2p/1P3K1P/1q3PP1/8 b - - 0 66</t>
  </si>
  <si>
    <t>2018.02.26</t>
  </si>
  <si>
    <t>8/2r3kp/3p3q/3P1Bp1/4PnP1/1Q6/5P2/1R4K1 b - - 12 62</t>
  </si>
  <si>
    <t>2018.02.27</t>
  </si>
  <si>
    <t>2018.02.28</t>
  </si>
  <si>
    <t>7k/2R5/4p3/4Pp2/1n1P2P1/r5P1/3QKR2/1rN4q w - - 8 74</t>
  </si>
  <si>
    <t>r5rk/pp1qPQb1/2b4p/3p3N/3Pn1PB/5R1P/P1P5/4R2K w - - 9 41</t>
  </si>
  <si>
    <t>2018.03.01</t>
  </si>
  <si>
    <t>R4rk1/3n4/1P2qp2/4p1p1/Q1p5/2P1N2P/5P2/6K1 w - - 9 63</t>
  </si>
  <si>
    <t>Sicilian: Kan, 5.Bd3 Nf6 6.O-O Qc7 7.Qe2 d6 8.c4</t>
  </si>
  <si>
    <t>2018.03.02</t>
  </si>
  <si>
    <t>1r5k/6p1/2p1Q3/p1p3Np/2Pp1q1P/P2P4/8/6K1 w - - 10 56</t>
  </si>
  <si>
    <t>2018.03.03</t>
  </si>
  <si>
    <t>1r5k/3r3P/2p2p1P/p3pP2/pb2P1Q1/1q2B3/1N2R3/6RK b - - 0 45</t>
  </si>
  <si>
    <t>1k6/1p6/4p2P/p3P1r1/P1p3r1/3p2B1/1P1R3K/8 b - - 2 62</t>
  </si>
  <si>
    <t>2018.03.04</t>
  </si>
  <si>
    <t>2R5/4p3/p5p1/P1kn3p/4p2P/2P3P1/r2BKP2/8 b - - 10 67</t>
  </si>
  <si>
    <t>2R5/3n4/6p1/2p1p3/P1P5/1P3k2/2P1p3/5NK1 w - - 10 53</t>
  </si>
  <si>
    <t>3r4/2k2p2/q3p1p1/2p1P2p/P1Q2P2/3P2PP/2P5/K6R b - - 8 68</t>
  </si>
  <si>
    <t>2018.03.05</t>
  </si>
  <si>
    <t>6r1/1n6/1R1p4/p1n1p1k1/PpP1P1B1/1P3R1P/6P1/7K w - - 2 79</t>
  </si>
  <si>
    <t>1r5k/1q3rnP/p2p1b1B/2p1pP2/2P3Qp/1P5P/P3B1R1/6RK w - - 11 54</t>
  </si>
  <si>
    <t>2018.03.06</t>
  </si>
  <si>
    <t>Sicilian: Richter-Rauzer, 7...a6, 9.f4 h6 10.Bh4</t>
  </si>
  <si>
    <t>8/1Q6/3p1B1p/1p1k2p1/p7/1b3P1P/1P1q2PK/8 b - - 21 44</t>
  </si>
  <si>
    <t>4r1k1/5p2/3R1Bp1/p3p2q/Pp2P3/1P4Q1/1KP5/8 w - - 7 145</t>
  </si>
  <si>
    <t>2018.03.07</t>
  </si>
  <si>
    <t>2018.03.08</t>
  </si>
  <si>
    <t>1r4k1/5p2/4p1p1/4P1Pp/P1p4P/2B3Q1/1Pq1n3/4R1K1 w - - 10 71</t>
  </si>
  <si>
    <t>3n2k1/p3Rp2/1p2pQpp/4P3/8/P7/1K1q1PPP/8 w - - 14 40</t>
  </si>
  <si>
    <t>2018.03.09</t>
  </si>
  <si>
    <t>8/1b2r2k/5r1P/1p1pP1R1/p1pP1p2/P1P2B2/2P2K2/8 w - - 0 45</t>
  </si>
  <si>
    <t>2018.03.10</t>
  </si>
  <si>
    <t>8/7p/p5q1/1p1Q4/6k1/1PP5/3K4/8 w - - 10 48</t>
  </si>
  <si>
    <t>3r1k2/7Q/4p1P1/4br1P/8/1R6/6K1/8 w - - 1 81</t>
  </si>
  <si>
    <t>8/2B5/4bK2/Pk6/8/8/8/8 w - - 0 63</t>
  </si>
  <si>
    <t>8/5k2/3bb1p1/K2Np2p/2P1n2P/4B3/6P1/3B4 b - - 10 42</t>
  </si>
  <si>
    <t>Sicilian: Scheveningen, Modern, 9.f4 e5</t>
  </si>
  <si>
    <t>8/1p6/p2n2p1/P3k3/1PP1p3/2K4P/8/2B5 b - - 10 64</t>
  </si>
  <si>
    <t>5k2/8/5p2/2P3b1/1K1N4/8/5R2/2r5 b - - 10 61</t>
  </si>
  <si>
    <t>8/r6k/4p1p1/7p/2P3P1/rNn5/1RK4P/3Q4 b - - 2 57</t>
  </si>
  <si>
    <t>2018.03.11</t>
  </si>
  <si>
    <t>8/1k6/3Rp1p1/pP1p2Pp/3Pr2P/1P3K2/8/8 b - - 10 49</t>
  </si>
  <si>
    <t>8/1k6/p7/2QP4/1P5p/KP5P/3q4/8 w - - 1 78</t>
  </si>
  <si>
    <t>2r5/1R1nk1r1/4p3/2q1p1PQ/2P1P3/p2B4/K1P5/7R w - - 3 52</t>
  </si>
  <si>
    <t>8/5p2/4P2k/5PpP/8/4K2P/1q2Q3/8 b - - 18 58</t>
  </si>
  <si>
    <t>4k3/5p2/8/1K1PPpP1/8/7R/8/r7 b - - 0 95</t>
  </si>
  <si>
    <t>8/2R5/1p4k1/1p1p4/1P1P1p1P/P1p3p1/6P1/3n1K2 b - - 2 165</t>
  </si>
  <si>
    <t>8/8/1p2k2p/p1n3p1/2PK2P1/P4N1P/8/8 b - - 8 45</t>
  </si>
  <si>
    <t>French: Tarrasch, Closed, 5.f4 c5 6.c3 Nc6</t>
  </si>
  <si>
    <t>8/q5kp/p1P5/6p1/2R5/4N3/P5P1/6K1 w - - 10 61</t>
  </si>
  <si>
    <t>2018.03.12</t>
  </si>
  <si>
    <t>5kr1/6p1/2PqppQp/p2n4/2R5/1P3R1P/5PP1/6K1 b - - 1 46</t>
  </si>
  <si>
    <t>M51</t>
  </si>
  <si>
    <t>5k2/5qp1/p3r3/1p6/5Q2/P2B4/KPP1R3/8 w - - 1 43</t>
  </si>
  <si>
    <t>M27</t>
  </si>
  <si>
    <t>7Q/3kr3/4p1R1/pp1pP3/3P4/8/P4PK1/2q5 w - - 3 46</t>
  </si>
  <si>
    <t>French: MacCutcheon, 8.Qg4 Kf8</t>
  </si>
  <si>
    <t>8/3k1p2/2pbpp2/p7/3P2P1/1P1NKP2/P5R1/r7 b - - 18 105</t>
  </si>
  <si>
    <t>8/8/4k3/3p4/2pP1K2/2P5/5B2/1b6 w - - 10 96</t>
  </si>
  <si>
    <t>2r5/5k2/1p2pn2/p2pBn1P/P1rP4/R1P2P2/5K2/1N2R3 b - - 10 49</t>
  </si>
  <si>
    <t>8/6p1/4n1K1/1k6/7N/6PP/P7/8 w - - 0 59</t>
  </si>
  <si>
    <t>R7/1kp3r1/1p6/2p4p/P2p4/1P1P3r/2P3P1/4R1K1 w - - 10 41</t>
  </si>
  <si>
    <t>2018.03.13</t>
  </si>
  <si>
    <t>8/8/4b1p1/4B3/5K1P/8/4k3/8 w - - 10 86</t>
  </si>
  <si>
    <t>8/3k4/8/8/4N1R1/r7/7K/8 b - - 0 105</t>
  </si>
  <si>
    <t>3n1r2/1p3n1R/1p3P2/1kr5/1B3P2/1B6/6K1/3R4 w - - 11 63</t>
  </si>
  <si>
    <t>2q3k1/1p3prb/p1p2b2/P1P1nP2/1P2R3/7Q/2B2P2/2B2K1R w - - 1 50</t>
  </si>
  <si>
    <t>Giuoco Piano: 4.c3</t>
  </si>
  <si>
    <t>1q4bk/6p1/R2pnpPp/1BrP1P2/2P1P2P/8/5QK1/8 w - - 0 57</t>
  </si>
  <si>
    <t>Two Knights: 4.d3 Be7 5.O-O O-O 6.Bb3 d6 7.c3</t>
  </si>
  <si>
    <t>C66</t>
  </si>
  <si>
    <t>8/2B5/3P4/3r1kp1/8/8/5K2/8 b - - 4 127</t>
  </si>
  <si>
    <t>Spanish: Closed Berlin, Bernstein Variation</t>
  </si>
  <si>
    <t>2b3r1/1pp5/p1p2k2/N1P4p/4Ppp1/PP1R1P2/5KPP/8 b - - 8 29</t>
  </si>
  <si>
    <t>Spanish: Exchange, Gligoric, 6.d4 Bg4 7.c3 Bd6</t>
  </si>
  <si>
    <t>8/2p5/1p1p1k2/1P1Pp2p/2B3p1/1r4N1/7r/2BK2R1 b - - 11 61</t>
  </si>
  <si>
    <t>M15</t>
  </si>
  <si>
    <t>2018.03.14</t>
  </si>
  <si>
    <t>C79</t>
  </si>
  <si>
    <t>5Q2/8/4r3/2p5/5Pk1/8/2q4P/5RK1 w - - 0 56</t>
  </si>
  <si>
    <t>Spanish: Steinitz Deferred, 6.c3</t>
  </si>
  <si>
    <t>8/8/4k3/8/5p2/8/3Q3K/4r3 b - - 0 87</t>
  </si>
  <si>
    <t>Spanish: Steinitz Deferred, Exchange</t>
  </si>
  <si>
    <t>4r3/5pk1/3R2p1/7q/p3P3/3Q4/8/5KR1 w - - 9 55</t>
  </si>
  <si>
    <t>M45</t>
  </si>
  <si>
    <t>5rk1/R5p1/4pqb1/2Q1N2p/1P1PpP1P/4P2K/P7/8 w - - 3 44</t>
  </si>
  <si>
    <t>Torre Attack: 3...Be7</t>
  </si>
  <si>
    <t>2r1q3/6pk/7p/p1Bb1p1P/3P1PP1/Q1R1r3/1R6/K7 b - - 2 60</t>
  </si>
  <si>
    <t>Indian: 1.d4 Nf6 2.Nf3 e6 3.e3</t>
  </si>
  <si>
    <t>3R4/p4p1p/P3r3/4n1Pp/1kp5/1p2P2P/4K3/R7 b - - 3 62</t>
  </si>
  <si>
    <t>Slav: 4.e3 Bg4</t>
  </si>
  <si>
    <t>6r1/8/8/5P2/5K2/kp5R/p7/R7 b - - 10 80</t>
  </si>
  <si>
    <t>D17</t>
  </si>
  <si>
    <t>5k2/p7/2R2p2/4b1p1/1K4P1/3B1nBP/r4P2/8 b - - 10 51</t>
  </si>
  <si>
    <t>Slav: Czech, 6.Nh4</t>
  </si>
  <si>
    <t>2018.03.15</t>
  </si>
  <si>
    <t>D19</t>
  </si>
  <si>
    <t>7r/p1k3p1/1nn3p1/4p1P1/2p1Pp1P/R1P2P2/2K2B2/5B2 b - - 86 87</t>
  </si>
  <si>
    <t>Slav: Dutch, 8...O-O 9.Qe2 Bg6 10.Ne5 Nbd7, 12.Rd1</t>
  </si>
  <si>
    <t>8/1pq1k3/1p2b3/1P1pn3/5Q2/1P3P2/2B3pP/2R3K1 w - - 3 46</t>
  </si>
  <si>
    <t>QGA: 3.e4 Nf6 4.e5 Nd5 5.Bxc4 Nb6 6.Bb3 Nc6 7.Ne2</t>
  </si>
  <si>
    <t>8/8/5K2/8/3k4/P5P1/4b3/8 b - - 0 80</t>
  </si>
  <si>
    <t>QGA: Classical, 6...a6 7.Nc3</t>
  </si>
  <si>
    <t>D34</t>
  </si>
  <si>
    <t>7k/8/8/1r6/3K4/p7/4R3/8 w - - 0 53</t>
  </si>
  <si>
    <t>QGD Tarrasch: 9.Bg5 c4</t>
  </si>
  <si>
    <t>b7/3k4/5p2/3p1P2/NKpPp1P1/4P3/8/8 b - - 20 73</t>
  </si>
  <si>
    <t>QGD: Exchange, 5.Bg5 c6 6.e3 Be7 7.Bd3 Nbd7 8.Nf3</t>
  </si>
  <si>
    <t>8/6K1/5PP1/8/8/k1p5/8/8 b - - 0 72</t>
  </si>
  <si>
    <t>QGD: Exchange, Main Line, 9.Nf3 Re8 10.O-O</t>
  </si>
  <si>
    <t>4r1k1/5r1p/Q5pP/p2bn3/1q1Np3/1P2P1P1/5P2/1BR2RK1 b - - 10 49</t>
  </si>
  <si>
    <t>Semi-Slav: Botvinnik (Anti-Meran)</t>
  </si>
  <si>
    <t>D38</t>
  </si>
  <si>
    <t>8/8/4N3/p6p/1b1k1PpP/1P6/4K3/8 b - - 0 102</t>
  </si>
  <si>
    <t>QGD: Ragozin, 5.Bg5</t>
  </si>
  <si>
    <t>2018.03.16</t>
  </si>
  <si>
    <t>1r3k2/6p1/4R3/3p1pq1/8/6RP/6P1/7K w - - 0 78</t>
  </si>
  <si>
    <t>Semi-Slav: Chigorin, 7.Qc2 O-O</t>
  </si>
  <si>
    <t>D58</t>
  </si>
  <si>
    <t>8/8/4kp2/4bN1R/8/5Kp1/8/8 w - - 5 76</t>
  </si>
  <si>
    <t>QGD: Tartakower, 8.Bd3</t>
  </si>
  <si>
    <t>D60</t>
  </si>
  <si>
    <t>Q7/2b4k/2B3p1/8/1q1K3p/5R1P/5P2/8 w - - 1 114</t>
  </si>
  <si>
    <t>QGD: Orthodox Defence</t>
  </si>
  <si>
    <t>D66</t>
  </si>
  <si>
    <t>8/4kp2/P1B1p1p1/4P1P1/1p3P1p/1P2b3/6K1/8 w - - 79 117</t>
  </si>
  <si>
    <t>D72</t>
  </si>
  <si>
    <t>8/6k1/8/4R1K1/6P1/8/8/2r5 w - - 0 125</t>
  </si>
  <si>
    <t>8/8/4P3/8/3k4/1K5R/4r3/8 b - - 0 75</t>
  </si>
  <si>
    <t>D80</t>
  </si>
  <si>
    <t>5k2/R7/1p6/1r2K3/p4P2/8/6P1/8 w - - 10 57</t>
  </si>
  <si>
    <t>7k/2p5/3pp2P/1p6/1P1pP3/3P4/2KB1rrp/R2R4 b - - 9 41</t>
  </si>
  <si>
    <t>2018.03.17</t>
  </si>
  <si>
    <t>8/5p2/p5p1/1p2Pb2/2k2K2/P1B2PP1/8/8 w - - 10 52</t>
  </si>
  <si>
    <t>8/2r5/pNp2kpp/3pb3/6P1/1P1K3P/P1R2P2/8 w - - 10 44</t>
  </si>
  <si>
    <t>8/8/2k5/8/6P1/p1p1RK2/P4R2/2q5 w - - 10 103</t>
  </si>
  <si>
    <t>1r6/2r4k/3p3R/3P1N2/2p5/5P1P/6PK/8 b - - 9 116</t>
  </si>
  <si>
    <t>8/8/7k/5p2/7p/7P/5QP1/q6K w - - 10 155</t>
  </si>
  <si>
    <t>8/2p5/3p4/p1pP3p/P1P1k3/1P4P1/4K3/8 b - - 8 51</t>
  </si>
  <si>
    <t>3n4/3k4/3P2p1/3KPp1p/5P1P/6P1/8/8 w - - 84 199</t>
  </si>
  <si>
    <t>8/8/7K/3n1P2/3k2P1/8/8/8 b - - 0 185</t>
  </si>
  <si>
    <t>M91</t>
  </si>
  <si>
    <t>2018.03.18</t>
  </si>
  <si>
    <t>8/7k/8/4Q1pP/6K1/5P2/8/3q4 w - - 4 75</t>
  </si>
  <si>
    <t>1k6/q6Q/3n1p2/3P2B1/3bP3/1p1p4/1P6/2R4K w - - 3 57</t>
  </si>
  <si>
    <t>8/8/p7/1kPp1pn1/3Pp3/4P1P1/2K2P2/4B3 b - - 26 104</t>
  </si>
  <si>
    <t>3r1r2/1R1Pkp2/1p4p1/p3ppP1/P6P/5PK1/8/3R4 w - - 14 40</t>
  </si>
  <si>
    <t>R7/6rk/1R6/3p4/1np3P1/1r5P/p5B1/7K b - - 3 82</t>
  </si>
  <si>
    <t>1kn5/ppr5/3pP3/3P1PQ1/6B1/8/5qPK/8 b - - 3 51</t>
  </si>
  <si>
    <t>8/5k2/8/5Pp1/6K1/2R1b3/8/8 b - - 0 126</t>
  </si>
  <si>
    <t>2018.03.19</t>
  </si>
  <si>
    <t>8/p2B4/p4k2/4b1p1/P1r5/5PP1/3R2K1/8 b - - 12 51</t>
  </si>
  <si>
    <t>QGD Tarrasch: 9.dxc5 Bxc5 10.Bg5 Be6</t>
  </si>
  <si>
    <t>r5k1/6b1/5B2/pp2P1PP/2brBK2/8/PR2p1P1/4R3 b - - 0 39</t>
  </si>
  <si>
    <t>8/8/5k2/8/4P1R1/6P1/3r1PK1/8 w - - 1 113</t>
  </si>
  <si>
    <t>7Q/2r5/2Pq1pk1/6p1/8/6p1/6P1/2R4K w - - 10 108</t>
  </si>
  <si>
    <t>2b1k3/8/5R2/1pP1pN1p/1P2P3/5KP1/5P1P/r7 w - - 1 61</t>
  </si>
  <si>
    <t>8/8/8/8/2k5/6QP/7K/4q3 b - - 0 63</t>
  </si>
  <si>
    <t>6k1/5p2/4p2p/4P1p1/P1QP1q2/7P/6P1/6K1 b - - 14 49</t>
  </si>
  <si>
    <t>8/7p/2R1k1p1/4P1K1/5P2/8/8/3r4 b - - 10 148</t>
  </si>
  <si>
    <t>2018.03.20</t>
  </si>
  <si>
    <t>8/8/6k1/p4p1p/3N1P1K/1P2P3/3n4/8 w - - 10 51</t>
  </si>
  <si>
    <t>5rk1/p7/1p5Q/2pq4/5pP1/1Pr2b2/P4K2/2R1R3 w - - 8 39</t>
  </si>
  <si>
    <t>1n6/1P6/3k1pp1/7p/5N1P/P3K1P1/8/8 w - - 4 97</t>
  </si>
  <si>
    <t>8/5pk1/6r1/5K2/8/1R6/8/8 b - - 0 66</t>
  </si>
  <si>
    <t>D87</t>
  </si>
  <si>
    <t>8/p1b3k1/1p6/2p2K2/P1P5/6P1/7P/1B6 w - - 11 53</t>
  </si>
  <si>
    <t>D99</t>
  </si>
  <si>
    <t>8/1p6/3kB3/5P2/P1K3R1/7r/1P6/5r2 b - - 10 48</t>
  </si>
  <si>
    <t>7k/R7/6p1/6P1/5K2/8/8/1r6 w - - 10 54</t>
  </si>
  <si>
    <t>Reti: KIA, 2...c5, 3.Bg2 Nc6 4.d4</t>
  </si>
  <si>
    <t>E08</t>
  </si>
  <si>
    <t>8/3B4/2p4p/3k4/4p3/p3K3/P7/8 w - - 2 48</t>
  </si>
  <si>
    <t>Catalan: Closed, 7.Qc2 c6 8.Rd1</t>
  </si>
  <si>
    <t>2018.03.21</t>
  </si>
  <si>
    <t>8/N4k2/3n4/1p4K1/1P3P2/8/P7/8 w - - 1 50</t>
  </si>
  <si>
    <t>Benoni: 4.g3 exd5 5.cxd5 b5</t>
  </si>
  <si>
    <t>8/6RR/3p2k1/1p1Ppr2/pP6/P4p2/3K3p/5q2 b - - 9 91</t>
  </si>
  <si>
    <t>8/3k4/3P2p1/4K1Pp/3B4/3b2P1/8/8 w - - 51 180</t>
  </si>
  <si>
    <t>Queen's Indian: Petrosian, 6.cxd5 Nxd5 7.e3</t>
  </si>
  <si>
    <t>4r1k1/p7/3b3P/P2p1BP1/3P2K1/2R5/8/3b4 w - - 17 59</t>
  </si>
  <si>
    <t>Queen's Indian: 4.e3 Bb7 5.Bd3 d5 6.O-O</t>
  </si>
  <si>
    <t>8/8/2kP2p1/5bPp/1B5P/8/2K5/8 w - - 48 125</t>
  </si>
  <si>
    <t>Queen's Indian: Nimzowitsch, 5.Nbd2 Bb4</t>
  </si>
  <si>
    <t>8/8/5pk1/3R4/3BP1K1/5P2/8/4q3 b - - 10 56</t>
  </si>
  <si>
    <t>Queen's Indian: 7.Nc3 d5 8.cxd5</t>
  </si>
  <si>
    <t>E32</t>
  </si>
  <si>
    <t>5rk1/6rn/4q1pR/3pP1p1/2pP4/1p3P2/1P2N1K1/1Q5R w - - 10 50</t>
  </si>
  <si>
    <t>5r1k/4n1p1/2p1p2p/1p1qP2P/pPnP3R/P1R2P2/6QB/7K b - - 58 174</t>
  </si>
  <si>
    <t>English: Nimzo-English</t>
  </si>
  <si>
    <t>2018.03.22</t>
  </si>
  <si>
    <t>E39</t>
  </si>
  <si>
    <t>4kb2/8/1p2Q3/q4p2/4b3/P5P1/3R1rP1/4K3 b - - 8 46</t>
  </si>
  <si>
    <t>Nimzo-Indian: Classical, Pirc, 6.a3 Bxc5 7.Nf3 b6</t>
  </si>
  <si>
    <t>E43</t>
  </si>
  <si>
    <t>r6k/4q1nr/3p1pRR/2pPpb2/p1P1P2P/8/P2BBK2/6Q1 w - - 0 48</t>
  </si>
  <si>
    <t>E52</t>
  </si>
  <si>
    <t>8/2b5/1k6/p3p3/2Qr1P2/P7/6PK/8 w - - 1 56</t>
  </si>
  <si>
    <t>E56</t>
  </si>
  <si>
    <t>8/1b6/4p3/1Pp2p1p/2P2P1P/1k1B1P2/3K4/8 b - - 40 74</t>
  </si>
  <si>
    <t>Nimzo-Indian: Main Line, 7...Nc6 8.a3 dxc4</t>
  </si>
  <si>
    <t>6r1/6r1/1p1p1p1k/pBpP3p/P3PPnP/1P5K/6R1/4R3 b - - 82 78</t>
  </si>
  <si>
    <t>E62</t>
  </si>
  <si>
    <t>1R6/4k3/3pPpb1/2pB2p1/2P2nP1/r7/P2N1PK1/8 w - - 10 48</t>
  </si>
  <si>
    <t>King's Indian: Fianchetto, Kavalek/Bronstein, 8.e4</t>
  </si>
  <si>
    <t>8/5k2/3P3R/5prP/8/2P4K/3R4/6r1 b - - 10 58</t>
  </si>
  <si>
    <t>Benoni: 3.d5 d6</t>
  </si>
  <si>
    <t>8/6k1/3p4/2nPpp1q/1pP5/1P2N1P1/5R2/6K1 b - - 0 61</t>
  </si>
  <si>
    <t>King's Indian: Fianchetto without Nc3, 6...Nc6</t>
  </si>
  <si>
    <t>2018.03.23</t>
  </si>
  <si>
    <t>E67</t>
  </si>
  <si>
    <t>4r3/4q1k1/3p1p2/3B1Pp1/1QP3P1/8/5PK1/8 b - - 84 109</t>
  </si>
  <si>
    <t>King's Indian: Fianchetto, Classical, 8.Qc2 c6</t>
  </si>
  <si>
    <t>M18</t>
  </si>
  <si>
    <t>2K5/4R3/3r4/7p/P4k1P/1B6/8/8 w - - 1 80</t>
  </si>
  <si>
    <t>E84</t>
  </si>
  <si>
    <t>2r1k3/R7/4N1p1/2B1Kn1p/7P/8/8/8 w - - 4 93</t>
  </si>
  <si>
    <t>King's Indian: Sõmisch, Panno Main Line</t>
  </si>
  <si>
    <t>E88</t>
  </si>
  <si>
    <t>8/8/3p4/p1pP1b2/2P4p/1n3p2/R6K/2k4N b - - 11 67</t>
  </si>
  <si>
    <t>6qk/1Q3R2/r4p2/4p1pp/p2nPp2/P4P1P/5NPK/8 w - - 10 49</t>
  </si>
  <si>
    <t>King's Indian: 5.Nf3 O-O 6.h3 Na6 7.Bg5</t>
  </si>
  <si>
    <t>E91</t>
  </si>
  <si>
    <t>8/8/8/1R6/4k1P1/r4pK1/8/8 w - - 10 67</t>
  </si>
  <si>
    <t>King's Indian: Kazakh Variation, 7.Bg5</t>
  </si>
  <si>
    <t>E93</t>
  </si>
  <si>
    <t>8/8/4n3/4P2k/8/5pq1/3Q4/1R4K1 w - - 10 124</t>
  </si>
  <si>
    <t>King's Indian: Petrosian, Main Line, 8.Be3 Ng4</t>
  </si>
  <si>
    <t>2018.03.24</t>
  </si>
  <si>
    <t>E94</t>
  </si>
  <si>
    <t>8/8/5k1p/6p1/4Q1P1/5PqP/8/5K2 b - - 17 116</t>
  </si>
  <si>
    <t>King's Indian: Donner, 8.d5</t>
  </si>
  <si>
    <t>5b2/1Q3pk1/p3p1p1/2p1P2p/2P2P1P/1P4P1/2q2BK1/8 w - - 12 41</t>
  </si>
  <si>
    <t>8/7k/R6P/5K2/5P2/8/8/1r6 b - - 10 81</t>
  </si>
  <si>
    <t>3B4/1k3p1p/8/1PP2p2/2K1P3/7P/3b4/8 b - - 0 53</t>
  </si>
  <si>
    <t>8/1p3b2/5k2/pR1B4/P6r/1P4R1/6KP/2r5 b - - 10 60</t>
  </si>
  <si>
    <t>6k1/8/3b4/4R3/6K1/8/R7/8 b - - 0 67</t>
  </si>
  <si>
    <t>rr5k/2K3p1/1pPp1pPp/1P3P1P/p1R1P3/P7/8/1B6 b - - 0 217</t>
  </si>
  <si>
    <t>8/5p1k/8/5q1p/pN6/P1Q2nP1/5P1r/3R1K2 b - - 17 59</t>
  </si>
  <si>
    <t>2018.03.25</t>
  </si>
  <si>
    <t>8/5r2/6k1/8/6K1/3r4/8/2R4R w - - 10 56</t>
  </si>
  <si>
    <t>8/8/7p/p5pP/1k3pP1/1P1K1P2/8/8 w - - 10 55</t>
  </si>
  <si>
    <t>5bk1/1Q2rp1p/1p4p1/4P3/P4PPP/7K/8/8 w - - 0 59</t>
  </si>
  <si>
    <t>4n3/p2k4/1p3q2/1P6/3PQ3/PB6/4N1K1/8 w - - 3 61</t>
  </si>
  <si>
    <t>8/5R2/8/8/4k3/4p2R/7K/r4r2 w - - 10 67</t>
  </si>
  <si>
    <t>M16</t>
  </si>
  <si>
    <t>6R1/8/4r1k1/1N1pn2p/8/P6R/3K4/8 b - - 1 68</t>
  </si>
  <si>
    <t>8/8/8/3pPpk1/8/pr4PK/1r4R1/R7 b - - 1 59</t>
  </si>
  <si>
    <t>R7/5pk1/1P6/P7/6p1/7p/1r3P1K/8 w - - 10 58</t>
  </si>
  <si>
    <t>Nimzo-Indian: Main Line, 6...b6 7.O-O Bb7 8.a3 Bd6</t>
  </si>
  <si>
    <t>2018.03.26</t>
  </si>
  <si>
    <t>8/4k1B1/1pn1p3/2n2p1p/2P1PP2/4KP2/8/5B2 b - - 13 56</t>
  </si>
  <si>
    <t>8/8/5K2/5P2/3k4/8/8/6rR b - - 0 68</t>
  </si>
  <si>
    <t>3b2k1/3q2rr/2Np1n2/2pP1Pnp/2P1pQ2/1PB2PP1/2B1R3/1K5R w - - 1 55</t>
  </si>
  <si>
    <t>M49</t>
  </si>
  <si>
    <t>8/8/p1PPkp2/4p2r/1rP1K3/8/2B3R1/5R2 w - - 1 48</t>
  </si>
  <si>
    <t>Eval</t>
  </si>
  <si>
    <t>Date</t>
  </si>
  <si>
    <t>French: Tarrasch, Open, 4.exd5 Qxd5 5.Ngf3 cxd4 6.Bc4 Qd6</t>
  </si>
  <si>
    <t>French: Tarrasch, Open, 4.exd5 exd5 5.Ngf3 Nf6, Main Line, 10.Nb3</t>
  </si>
  <si>
    <t>French: Tarrasch, Open, 4.exd5 exd5 5.Ngf3 Nf6, 7.Bxd7</t>
  </si>
  <si>
    <t>Benoni: Classical, 8.h3 O-O 9.Bd3 a6 10.a4 Nbd7 11.O-O Re8</t>
  </si>
  <si>
    <t>Sicilian: Alapin, 2...Nf6, 5.cxd4 d6 6.Nf3 Nc6 7.Bc4 Nb6 8.Bb5</t>
  </si>
  <si>
    <t>French: Tarrasch, Open, 4.exd5 Qxd5, Main Line, 10.Qxd4 Qxd4</t>
  </si>
  <si>
    <t>Sicilian: Accelerated Fianchetto, Modern, 7.Bc4 O-O 8.Bb3 d6 9.h3</t>
  </si>
  <si>
    <t>QGD: Orthodox, Main Line, 8...h6 9.Bh4 dxc4 10.Bxc4 b5</t>
  </si>
  <si>
    <t>QGD: Exchange, Main Line, 9.Nf3 Re8 10.O-O Nf8 11.h3</t>
  </si>
  <si>
    <t>QGD: Orthodox, Main Line, 8...h6 9.Bh4 dxc4 10.Bxc4</t>
  </si>
  <si>
    <t>Bogo-Indian: Nimzowitsch, 5.g3 Nc6 6.Nc3 Bxc3 7.Bxc3 Ne4 8.Rc1</t>
  </si>
  <si>
    <t>Nimzo-Indian: Classical, 4...O-O 5.a3, 6...b6 7.Bg5</t>
  </si>
  <si>
    <t>Nimzo-Indian: Nimzowitsch, 5.Nf3 Bb7 6.Bd3 O-O 7.O-O</t>
  </si>
  <si>
    <t>Nimzo-Indian: Main Line, 6...b6 7.O-O Bb7 8.cxd5 exd5 9.a3 Bd6</t>
  </si>
  <si>
    <t>King's Indian: Fianchetto, Classical, 9.h3 Qb6 10.Re1 exd4 11.Nxd4 Re8</t>
  </si>
  <si>
    <t>King's Indian: Sõmisch, Orthodox, Polugayevsky, 8...b5</t>
  </si>
  <si>
    <t>Nimzo-Indian: Classical, 4...O-O 5.a3, 6...b6 7.Bg5 Bb7 8.f3 h6 9.Bh4</t>
  </si>
  <si>
    <t>========1===</t>
  </si>
  <si>
    <t>1=1===1=1=1=</t>
  </si>
  <si>
    <t>==11===1111=</t>
  </si>
  <si>
    <t>11=1=1=1=1=1</t>
  </si>
  <si>
    <t>111=1111111=</t>
  </si>
  <si>
    <t>=111=11=11=1</t>
  </si>
  <si>
    <t>========0===</t>
  </si>
  <si>
    <t>==1===1=1===</t>
  </si>
  <si>
    <t>==1==1===1==</t>
  </si>
  <si>
    <t>====1=111===</t>
  </si>
  <si>
    <t>1=====1=1=11</t>
  </si>
  <si>
    <t>=1=1=1=1=1=1</t>
  </si>
  <si>
    <t>111=1=1=====</t>
  </si>
  <si>
    <t>==0===0=0===</t>
  </si>
  <si>
    <t>=======1==11</t>
  </si>
  <si>
    <t>=1==11==11==</t>
  </si>
  <si>
    <t>1=1=1==0=111</t>
  </si>
  <si>
    <t>====1==111=1</t>
  </si>
  <si>
    <t>1===11==1==1</t>
  </si>
  <si>
    <t>0=0===0=0=0=</t>
  </si>
  <si>
    <t>==0==0===0==</t>
  </si>
  <si>
    <t>=======0==00</t>
  </si>
  <si>
    <t>===1==1====1</t>
  </si>
  <si>
    <t>=======1====</t>
  </si>
  <si>
    <t>1=1==1==1==0</t>
  </si>
  <si>
    <t>=1=1=1==1==1</t>
  </si>
  <si>
    <t>==00===0000=</t>
  </si>
  <si>
    <t>====0=000===</t>
  </si>
  <si>
    <t>=0==00==00==</t>
  </si>
  <si>
    <t>===0==0====0</t>
  </si>
  <si>
    <t>=====0====1=</t>
  </si>
  <si>
    <t>1101=======1</t>
  </si>
  <si>
    <t>=11==1======</t>
  </si>
  <si>
    <t>00=0=0=0=0=0</t>
  </si>
  <si>
    <t>0=====0=0=00</t>
  </si>
  <si>
    <t>0=0=0==1=000</t>
  </si>
  <si>
    <t>=======0====</t>
  </si>
  <si>
    <t>=====1====0=</t>
  </si>
  <si>
    <t>1==0==01==0=</t>
  </si>
  <si>
    <t>1=1=111=====</t>
  </si>
  <si>
    <t>000=0000000=</t>
  </si>
  <si>
    <t>=0=0=0=0=0=0</t>
  </si>
  <si>
    <t>====0==000=0</t>
  </si>
  <si>
    <t>0=0==0==0==1</t>
  </si>
  <si>
    <t>0010=======0</t>
  </si>
  <si>
    <t>0==1==10==1=</t>
  </si>
  <si>
    <t>=1=1=1=10=1=</t>
  </si>
  <si>
    <t>=000=00=00=0</t>
  </si>
  <si>
    <t>000=0=0=====</t>
  </si>
  <si>
    <t>0===00==0==0</t>
  </si>
  <si>
    <t>=0=0=0==0==0</t>
  </si>
  <si>
    <t>=00==0======</t>
  </si>
  <si>
    <t>0=0=000=====</t>
  </si>
  <si>
    <t>=0=0=0=01=0=</t>
  </si>
  <si>
    <t>QGD Tarrasch: von Hennig-Schara Gambit, 7.Qxd5 Nc6 8.Nf3</t>
  </si>
  <si>
    <t>Queen's Indian: Old Main Line, 9.Qxc3 c5 10.Rd1 d6 11.b3 Bf6</t>
  </si>
  <si>
    <t>French: Tarrasch, Closed, 5.f4 c5 6.c3 Nc6 7.Ndf3 Qb6 8.Ne2</t>
  </si>
  <si>
    <t>8/p6R/4k3/4Np1P/5P2/6PK/8/r7 w - - 1 117</t>
  </si>
  <si>
    <t>8/3k4/1p6/2p5/2P2K2/pP6/P5R1/2r5 w - - 10 73</t>
  </si>
  <si>
    <t>8/3Q4/3p1k2/pPp1b3/5q1p/5P1P/5B2/6K1 w - - 10 58</t>
  </si>
  <si>
    <t>King's Indian: Fianchetto, Classical, 8.e4 c6</t>
  </si>
  <si>
    <t>8/3r3p/P7/5p2/1k3N2/1P4K1/8/8 b - - 0 57</t>
  </si>
  <si>
    <t>King's Indian: Sõmisch, Panno Main Line, 9.Nc1 e5 10.d5 Nd4 11.Nb3</t>
  </si>
  <si>
    <t>7R/4k3/1n1p4/pbpPp2Q/4P3/1P6/5q2/3B3K b - - 10 59</t>
  </si>
  <si>
    <t>2018.03.27</t>
  </si>
  <si>
    <t>r7/P1p3k1/3p2p1/2pPpq2/2P1N3/P2Q2R1/2K5/8 w - - 1 54</t>
  </si>
  <si>
    <t>8/1p6/3p1p2/2pPbk1p/2P3p1/6P1/4RKP1/8 w - - 10 70</t>
  </si>
  <si>
    <t>8/8/8/5k2/7P/3K4/6R1/r7 w - - 0 83</t>
  </si>
  <si>
    <t>Neo-Grünfeld, 5.cxd5 Nxd5 6.e4 Nb6 7.Ne2 c5</t>
  </si>
  <si>
    <t>Neo-Grünfeld, 6.O-O dxc4 7.Na3 Nc6 8.Nxc4 Be6 9.b3</t>
  </si>
  <si>
    <t>Grünfeld: Stockholm, Taimanov, 5...Nxc3 6.bxc3 Bg7</t>
  </si>
  <si>
    <t>Neo-Grünfeld, 6.O-O dxc4 7.Na3 Nc6 8.Nxc4 Be6 9.b3 Bd5</t>
  </si>
  <si>
    <t>Grünfeld: Classical Exchange, 10.Be3 Bg4</t>
  </si>
  <si>
    <t>Grünfeld: Russian, Smyslov, Main Line, 9...Nb6</t>
  </si>
  <si>
    <t>Grünfeld: Classical Exchange, 10.Be3 Na5</t>
  </si>
  <si>
    <t>Grünfeld: Russian, Smyslov, Main Line</t>
  </si>
  <si>
    <t>1======0===0</t>
  </si>
  <si>
    <t>51.5</t>
  </si>
  <si>
    <t>2Q5/p6k/3p4/1P1PpNq1/1P2n1P1/8/8/6K1 w - - 15 57</t>
  </si>
  <si>
    <t>UTC+2</t>
  </si>
  <si>
    <t>Average</t>
  </si>
  <si>
    <t>0======1===1</t>
  </si>
  <si>
    <t>DP</t>
  </si>
  <si>
    <t>ply</t>
  </si>
  <si>
    <t>mvs</t>
  </si>
  <si>
    <t>-M45</t>
  </si>
  <si>
    <t>-M31</t>
  </si>
  <si>
    <t>-M46</t>
  </si>
  <si>
    <t>-M43</t>
  </si>
  <si>
    <t>-M51</t>
  </si>
  <si>
    <t>Stockfish 260318</t>
  </si>
  <si>
    <t>TCEC Superfinal</t>
  </si>
  <si>
    <t>Moves</t>
  </si>
  <si>
    <t>Ply</t>
  </si>
  <si>
    <t xml:space="preserve">Game </t>
  </si>
  <si>
    <t>15w</t>
  </si>
  <si>
    <t>Wh.</t>
  </si>
  <si>
    <t>Bl.</t>
  </si>
  <si>
    <t>Accum.</t>
  </si>
  <si>
    <t>Score</t>
  </si>
  <si>
    <t>Mandated Openings</t>
  </si>
  <si>
    <t>length</t>
  </si>
  <si>
    <t xml:space="preserve">1. d4 d5 2. c4 c6 3. Nf3 Nf6 4. Nc3 dxc4 5. e4 b5 6. e5 Nd5 7. a4 </t>
  </si>
  <si>
    <t>TCEC draw</t>
  </si>
  <si>
    <t>TCEC win</t>
  </si>
  <si>
    <t>Stalemate</t>
  </si>
  <si>
    <t>3x repetition</t>
  </si>
  <si>
    <t>1. e4 e6 2. d3 d5 3. Nd2</t>
  </si>
  <si>
    <t>½</t>
  </si>
  <si>
    <t>Evaluation</t>
  </si>
  <si>
    <t>12w</t>
  </si>
  <si>
    <t>13b</t>
  </si>
  <si>
    <t>Time/move,</t>
  </si>
  <si>
    <t>secs.</t>
  </si>
  <si>
    <t>Depth,</t>
  </si>
  <si>
    <t>Speed,</t>
  </si>
  <si>
    <t>knodes/sec.</t>
  </si>
  <si>
    <t>EGT use/m,</t>
  </si>
  <si>
    <t>hits</t>
  </si>
  <si>
    <t>6w</t>
  </si>
  <si>
    <t>3w</t>
  </si>
  <si>
    <t>31b</t>
  </si>
  <si>
    <t>26w</t>
  </si>
  <si>
    <t>29w</t>
  </si>
  <si>
    <t>20b</t>
  </si>
  <si>
    <t>13w</t>
  </si>
  <si>
    <t>30w</t>
  </si>
  <si>
    <t>42b</t>
  </si>
  <si>
    <t>44b</t>
  </si>
  <si>
    <t>33w</t>
  </si>
  <si>
    <t>35w</t>
  </si>
  <si>
    <t>g1</t>
  </si>
  <si>
    <t>11w</t>
  </si>
  <si>
    <t>37w</t>
  </si>
  <si>
    <t>90w</t>
  </si>
  <si>
    <t>3b</t>
  </si>
  <si>
    <t>26b</t>
  </si>
  <si>
    <t>12b</t>
  </si>
  <si>
    <t>8b</t>
  </si>
  <si>
    <t>9w</t>
  </si>
  <si>
    <t>11b</t>
  </si>
  <si>
    <t>38b</t>
  </si>
  <si>
    <t>28w</t>
  </si>
  <si>
    <t>21b</t>
  </si>
  <si>
    <t>127*</t>
  </si>
  <si>
    <t xml:space="preserve">1. d4 Nf6 2. c4 e6 3. Nf3 c5 4. d5 b5 5. dxe6 fxe6 6. cxb5 </t>
  </si>
  <si>
    <t>106b</t>
  </si>
  <si>
    <t>76b</t>
  </si>
  <si>
    <t>8w</t>
  </si>
  <si>
    <t>10b</t>
  </si>
  <si>
    <t>23w</t>
  </si>
  <si>
    <t xml:space="preserve">1. e4 c6 2. d4 d5 3. e5 Bf5 4. Nf3 e6 5. Be2 Nd7 6. O-O h6 </t>
  </si>
  <si>
    <t>14w</t>
  </si>
  <si>
    <t>27w</t>
  </si>
  <si>
    <t>44w</t>
  </si>
  <si>
    <t>22b</t>
  </si>
  <si>
    <t>32w</t>
  </si>
  <si>
    <t>107b</t>
  </si>
  <si>
    <t>108b</t>
  </si>
  <si>
    <t>1. d4 d5 2. c4 dxc4 3. e4 Nf6 4. e5 Nd5 5. Bxc4 Nb6 6. Bd3 Nc6 7. Ne2 Bg4 8. Be3</t>
  </si>
  <si>
    <t>24b</t>
  </si>
  <si>
    <t>45w</t>
  </si>
  <si>
    <t>21w</t>
  </si>
  <si>
    <t>24w</t>
  </si>
  <si>
    <t>41b</t>
  </si>
  <si>
    <t>1. e4 c5 2. Nf3 d6 3. d4 cxd4 4. Nxd4 Nf6 5. Nc3 a6 6. Be3 e6 7. f3 b5 8. Qd2 Nbd7 9. O-O-O</t>
  </si>
  <si>
    <t>17w</t>
  </si>
  <si>
    <t>37b</t>
  </si>
  <si>
    <t>1. d4 Nf6 2. c4 e6 3. Nc3 Bb4 4. e3 c5 5. Ne2 cxd4 6. exd4 O-O 7. a3 Be7 8. d5 exd5 9. cxd5 Re8 10. d6 Bf8 11. g3 Re6</t>
  </si>
  <si>
    <t>16w</t>
  </si>
  <si>
    <t>10w</t>
  </si>
  <si>
    <t>71w</t>
  </si>
  <si>
    <t xml:space="preserve">1. e4 e5 2. f4 exf4 3. Nf3 d6 4. d4 g5 5. g3 </t>
  </si>
  <si>
    <t>23b</t>
  </si>
  <si>
    <t>8/2n1k3/4P3/8/3rR3/5K2/8/8 b - - 10 60</t>
  </si>
  <si>
    <t>2k5/1pp2p2/p7/3P1NBn/P3q1bN/8/1PP4K/R4R2 b - - 12 32</t>
  </si>
  <si>
    <t>7k/7P/8/3p4/4B3/2K5/8/8 b - - 0 63</t>
  </si>
  <si>
    <t>8/8/6p1/4k1K1/7P/3R4/8/6r1 w - - 10 48</t>
  </si>
  <si>
    <t>8/pR6/6pk/PP1K3p/3r3P/2b5/8/5R2 w - - 1 50</t>
  </si>
  <si>
    <t>4b2k/5r2/1p1p4/2nP3p/7P/8/p2r4/K7 w - - 0 83</t>
  </si>
  <si>
    <t>8/r3kb1R/8/P7/1PKPP3/8/8/8 w - - 9 93</t>
  </si>
  <si>
    <t>8/4k3/2p2pp1/b1r5/3R1P2/8/P2pK3/5R2 w - - 22 83</t>
  </si>
  <si>
    <t>8/8/4k3/7R/r6p/5p2/2r2P2/R4K2 w - - 10 51</t>
  </si>
  <si>
    <t>1r3nk1/1q3p1p/p1r1p1p1/P2pP1P1/3P1PP1/Rb1Q4/2pB1K2/2R2B2 b - - 21 84</t>
  </si>
  <si>
    <t>-M57</t>
  </si>
  <si>
    <t>7Q/2kb4/P2r4/1p6/1P6/2K2nP1/7p/8 b - - 0 76</t>
  </si>
  <si>
    <t>29b</t>
  </si>
  <si>
    <t>8/1k3n2/1P6/3K4/3P4/8/8/8 w - - 0 58</t>
  </si>
  <si>
    <t>1. c4 Nf6 2. Nc3 e6 3. Nf3 Bb4 4. g4 h6</t>
  </si>
  <si>
    <t>8/6p1/2bkn3/2p1p3/2Pp3B/3P1P1N/4P3/3K4 b - - 10 49</t>
  </si>
  <si>
    <t>32b</t>
  </si>
  <si>
    <t>3Q4/p2N2k1/4P1bp/1P4p1/3q1rP1/7P/5P2/5BK1 w - - 11 50</t>
  </si>
  <si>
    <t>8/5p2/2k1p3/2p1P3/2P2P1b/pP1b1Kp1/8/2R3B1 b - - 0 107</t>
  </si>
  <si>
    <t>8/1b1Q3p/1P1b2pk/3p4/2nP4/2q3P1/1p4BP/6RK w - - 8 49</t>
  </si>
  <si>
    <t>8/8/7p/4bP1P/4pkP1/8/5K2/3B4 w - - 10 82</t>
  </si>
  <si>
    <t>6k1/1p4n1/2p1p3/p7/P1Pq4/1P4Bp/6PP/4Q1K1 w - - 8 45</t>
  </si>
  <si>
    <t>8/8/8/5K2/1n1k4/N7/P7/8 w - - 0 109</t>
  </si>
  <si>
    <t>4r3/8/6p1/k7/8/8/5K1R/8 b - - 0 54</t>
  </si>
  <si>
    <t>8/1pk5/7R/1r1K4/8/8/8/8 w - - 0 45</t>
  </si>
  <si>
    <t>3Q3r/5bk1/p7/4pN2/p1q3P1/P2p4/1P6/1K4R1 b - - 13 41</t>
  </si>
  <si>
    <t>8/7p/1B4pP/5kp1/8/5PK1/1r3N2/8 w - - 21 60</t>
  </si>
  <si>
    <t>8/1p6/4k3/Pn3pP1/3p1P1N/7P/6K1/8 b - - 0 61</t>
  </si>
  <si>
    <t>7R/1p6/8/8/4b1k1/8/5Kp1/8 w - - 10 80</t>
  </si>
  <si>
    <t>1. e4 g6 2. d4 Bg7 3. Nc3 c6 4. f4 d5 5. e5</t>
  </si>
  <si>
    <t>8/3n2k1/5rp1/2p1p2r/8/R3PN2/6R1/6K1 b - - 0 111</t>
  </si>
  <si>
    <t>111w</t>
  </si>
  <si>
    <t>30b</t>
  </si>
  <si>
    <t>4b1r1/2k1p3/1p4P1/1p1pN2p/pP1P3P/P1P1KR2/8/8 w - - 1 64</t>
  </si>
  <si>
    <t>s8?</t>
  </si>
  <si>
    <t>8/4k3/4P2R/8/8/8/5K2/r7 b - - 0 155</t>
  </si>
  <si>
    <t>144b</t>
  </si>
  <si>
    <t>146b</t>
  </si>
  <si>
    <t>143w</t>
  </si>
  <si>
    <t>6R1/2k5/3p4/1RbPpK2/1r6/8/8/8 w - - 46 71</t>
  </si>
  <si>
    <t>1. d4 Nf6 2. c4 g6 3. Nc3 Bg7 4. e4 d6 5. Nf3 O-O 6. Be2 e5 7. O-O Nc6 8. d5 Ne7 9. Ne1 Nd7 10. Be3 f5 11. f3 f4 12. Bf2 g5 13. Nd3 Nf6 14. c5 Ng6</t>
  </si>
  <si>
    <t>17b</t>
  </si>
  <si>
    <t>1. e4 e6 2. d4 d5 3. Nd2 Be7 4. Ngf3 Nf6 5. e5 Nfd7 6. Bd3 c5 7. c3 Nc6 8. O-O</t>
  </si>
  <si>
    <t>2R5/6rk/3P4/1p3r2/p5np/8/6P1/6RK b - - 8 60</t>
  </si>
  <si>
    <t>4rnk1/2r5/4pP1Q/p2p2PP/3b1K2/P3R3/5P2/1B3b2 w - - 0 37</t>
  </si>
  <si>
    <t>25b</t>
  </si>
  <si>
    <t>20w</t>
  </si>
  <si>
    <t>1. d4 f5 2. Nf3 Nf6 3. g3 g6 4. Bg2 Bg7 5. O-O O-O 6. c4 d6 7. Nc3 Qe8</t>
  </si>
  <si>
    <t>2r5/4k3/4Pp2/1N3Pp1/1Kp3P1/Pp3b1P/1P6/2R5 b - - 4 76</t>
  </si>
  <si>
    <t>1. f4 e5 2. fxe5</t>
  </si>
  <si>
    <t>4. … Bg4</t>
  </si>
  <si>
    <t>4. … Nf6</t>
  </si>
  <si>
    <t>1. e4 c5 2. Nf3 d6 3. d4 cxd4 4. Nxd4 Nf6 5. Nc3 g6 6. Be3 Bg7 7. f3 O-O 8. Qd2 Nc6 9. Bc4 Bd7 10. Bb3</t>
  </si>
  <si>
    <t>12. … b4</t>
  </si>
  <si>
    <t>12. … bxa4</t>
  </si>
  <si>
    <t>1. d4 Nf6 2. c4 g6 3. Nc3 Bg7 4. e4 d6 5. f3 O-O 6. Be3 e5 7. d5 Nh5 8. Qd2 Qh4+ 9. g3 Nxg3 10. Qf2 Nxf1 11. Qxh4 Nxe3</t>
  </si>
  <si>
    <t>15. Nb5</t>
  </si>
  <si>
    <t>15. O-O-O</t>
  </si>
  <si>
    <t>11. a4</t>
  </si>
  <si>
    <t>11. Ng3</t>
  </si>
  <si>
    <t>9. h4</t>
  </si>
  <si>
    <t>9. O-O</t>
  </si>
  <si>
    <t>average</t>
  </si>
  <si>
    <t>min.</t>
  </si>
  <si>
    <t>max.</t>
  </si>
  <si>
    <t>8/p3Q3/qp4pk/5p1p/5P1P/4p1P1/4P2K/8 w - - 8 125</t>
  </si>
  <si>
    <t>119w</t>
  </si>
  <si>
    <t>117b</t>
  </si>
  <si>
    <t>8. Re1</t>
  </si>
  <si>
    <t>8. d5</t>
  </si>
  <si>
    <t>3. … c5</t>
  </si>
  <si>
    <t>3. … Nf6</t>
  </si>
  <si>
    <t>9. Nc3</t>
  </si>
  <si>
    <t>7. Nbd2</t>
  </si>
  <si>
    <t>7. Re1</t>
  </si>
  <si>
    <t>1. e4 e5 2. Nf3 Nc6 3. Bb5 Nf6 4. d3 Bc5 5. Nc3 O-_x001E_O 6. Bxc6 dxc6 7. h3 Nd7</t>
  </si>
  <si>
    <t>8. Be3 Bd6 9. Ne2 Re8 10. g4 </t>
  </si>
  <si>
    <t>9. … e6</t>
  </si>
  <si>
    <t>9. … O-O-O</t>
  </si>
  <si>
    <t>9. … h5</t>
  </si>
  <si>
    <t>9. … Bb7</t>
  </si>
  <si>
    <t>12. … Nh5</t>
  </si>
  <si>
    <t>12. … Nc6</t>
  </si>
  <si>
    <t>7. … Nc6</t>
  </si>
  <si>
    <t>7. …Be7</t>
  </si>
  <si>
    <t>5. Rg1</t>
  </si>
  <si>
    <t>5. h3</t>
  </si>
  <si>
    <t>6. Nf3</t>
  </si>
  <si>
    <t>6. Be3</t>
  </si>
  <si>
    <t>15. Rc1</t>
  </si>
  <si>
    <t>15. Kh1</t>
  </si>
  <si>
    <t>9.a4</t>
  </si>
  <si>
    <t>9. Bc2</t>
  </si>
  <si>
    <t>po?</t>
  </si>
  <si>
    <t>1. e4 c5 2. Nf3 Nc6 3. d4 cxd4 4. Nxd4 Nf6 5. Nc3 e5 6. Ndb5 d6 7. Nd5 Nxd5 8. exd5 Ne7 9. c4</t>
  </si>
  <si>
    <t>6k1/1R6/8/8/r7/7P/3K4/8 b - - 0 66</t>
  </si>
  <si>
    <t>25w</t>
  </si>
  <si>
    <r>
      <t xml:space="preserve">Wins after </t>
    </r>
    <r>
      <rPr>
        <b/>
        <i/>
        <sz val="9"/>
        <color theme="1"/>
        <rFont val="Times New Roman"/>
        <family val="1"/>
      </rPr>
      <t>n</t>
    </r>
    <r>
      <rPr>
        <b/>
        <sz val="9"/>
        <color theme="1"/>
        <rFont val="Times New Roman"/>
        <family val="1"/>
      </rPr>
      <t xml:space="preserve"> games</t>
    </r>
  </si>
  <si>
    <t>3-0</t>
  </si>
  <si>
    <t>11-1</t>
  </si>
  <si>
    <t>8/2k5/3R4/5pP1/1B2pP2/5r1p/7P/6K1 w - - 5 62</t>
  </si>
  <si>
    <t>9. … Nf5</t>
  </si>
  <si>
    <t>9. … Ng6</t>
  </si>
  <si>
    <t>1. d4 Nf6 2. c4 g6 3. Nc3 d5 4. Nf3 Bg7 5. Qb3 dxc4 6. Qxc4 O-O 7. e4 Be6</t>
  </si>
  <si>
    <t>8/8/4k3/8/5K2/r4P2/7R/8 w - - 0 60</t>
  </si>
  <si>
    <t>19w</t>
  </si>
  <si>
    <t>8/8/8/7p/3b3P/5k2/7K/8 w - - 0 55</t>
  </si>
  <si>
    <t>8. … c5</t>
  </si>
  <si>
    <t>8. … Na6</t>
  </si>
  <si>
    <t>1. e4 e5 2. Nf3 Nc6 3. Bb5 a6 4. Bxc6 dxc6 5. O-O Bg4 6. h3 Bh5 7. g4 Bg6 8. Nxe5 Qh4</t>
  </si>
  <si>
    <t>11. … O-O-O</t>
  </si>
  <si>
    <t>11. … g5</t>
  </si>
  <si>
    <t>8/2pn2p1/1p1k1p2/pP1P2p1/P3P1P1/3N1P2/4K3/8 w - - 10 98</t>
  </si>
  <si>
    <t>8/p7/p1r1k3/b3p1p1/P1N1P1Pp/2KR1P1P/8/8 w - - 10 47</t>
  </si>
  <si>
    <t>6R1/2k5/p7/3r4/K7/8/8/8 b - - 0 68</t>
  </si>
  <si>
    <t>18w</t>
  </si>
  <si>
    <t>2r5/R7/4pkp1/1pP5/1p2P3/4K1P1/P7/8 w - - 8 55</t>
  </si>
  <si>
    <t>1. c4 c5 2. Nf3 Nf6 3. g3 b6 4. Bg2 Bb7 5. O-O e6 6. Nc3 Be7 7. d4 cxd4 8. Qxd4 d6</t>
  </si>
  <si>
    <t>9. … Nbd7</t>
  </si>
  <si>
    <t>9. … O-O</t>
  </si>
  <si>
    <t>g35</t>
  </si>
  <si>
    <t>6r1/5p2/1PB5/3P2k1/3K4/7p/8/8 b - - 1 167</t>
  </si>
  <si>
    <t>166b</t>
  </si>
  <si>
    <t>1. e4 c6 2. d4 d5 3. Nd2 g6 4. Ngf3 Bg7</t>
  </si>
  <si>
    <t>167w</t>
  </si>
  <si>
    <t>166w</t>
  </si>
  <si>
    <t>5r2/8/R7/pP1k3p/P4pp1/6PP/5PK1/8 w - - 0 56</t>
  </si>
  <si>
    <t>8/8/8/5k2/P7/7P/2K1R3/r7 b - - 10 62</t>
  </si>
  <si>
    <t>F!</t>
  </si>
  <si>
    <t>9. Re1</t>
  </si>
  <si>
    <t>9. c4</t>
  </si>
  <si>
    <t>1. d4 Nf6 2. c4 e6 3. Nf3 c5 4. d5 exd5 5. cxd5 d6 6. Nc3 g6 7. Bf4</t>
  </si>
  <si>
    <t>13-1</t>
  </si>
  <si>
    <t>50-move rule</t>
  </si>
  <si>
    <t>4r1k1/1p3p2/p2p4/P2P3p/1PQ1P2P/5RP1/1q6/6K1 b - - 100 100</t>
  </si>
  <si>
    <t>r7/8/8/5k2/1R6/2K4P/8/8 w - - 0 62</t>
  </si>
  <si>
    <t xml:space="preserve">1. e4 d5 2. exd5 Nf6 3. d4 Bg4 4. f3 Bf5 5. Bb5+ Nbd7 6. c4 </t>
  </si>
  <si>
    <t>16b</t>
  </si>
  <si>
    <t>7. … a6</t>
  </si>
  <si>
    <t>7. … Bg7</t>
  </si>
  <si>
    <t>31w</t>
  </si>
  <si>
    <t>1. d4 d5 2. c4 c6 3. Nf3 Nf6 4. Nc3 a6 5. g3 b5</t>
  </si>
  <si>
    <t>6R1/pk6/1p6/rP6/8/8/4K3/8 w - - 10 62</t>
  </si>
  <si>
    <t>7w</t>
  </si>
  <si>
    <t>g47</t>
  </si>
  <si>
    <t>7. … fxe6</t>
  </si>
  <si>
    <t>7. … Bxe6</t>
  </si>
  <si>
    <t>8/1pr5/p7/P7/1P6/1K1k3R/8/8 b - - 10 59</t>
  </si>
  <si>
    <t>1. d4 Nf6 2. c4 g6 3. Nc3 Bg7 4. e4 d6 5. Nf3 O-O 6. h3 e5 7. d5 a5 8. Be3 Na6 9. g4</t>
  </si>
  <si>
    <t>6R1/3R1p2/4rP1k/5p2/1r6/8/PB2nPK1/8 w - - 23 49</t>
  </si>
  <si>
    <t>9b</t>
  </si>
  <si>
    <t>9. … Bd7</t>
  </si>
  <si>
    <t>9. … Nc5</t>
  </si>
  <si>
    <t>6k1/6b1/3p2p1/1p1Pp1Pp/pN2P2q/P2BB2b/1P1N1K2/7Q w - - 8 37</t>
  </si>
  <si>
    <t>8/8/7P/8/3p4/5K2/4p3/2k5 w - - 0 91</t>
  </si>
  <si>
    <t>1. e4 c5 2. Nf3 d6 3. b4 cxb4 4. d4 Nf6 5. Bd3 g6 6. a3 bxa3</t>
  </si>
  <si>
    <t>89b</t>
  </si>
  <si>
    <t>8/r5bk/6p1/4pqPp/4Nr1P/4RPK1/4Q3/2R5 b - - 10 127</t>
  </si>
  <si>
    <t>7. O-O</t>
  </si>
  <si>
    <t>7. Bxa3</t>
  </si>
  <si>
    <t>40b</t>
  </si>
  <si>
    <t>122w</t>
  </si>
  <si>
    <t>124b</t>
  </si>
  <si>
    <t>8/5p2/1k2p1p1/p2pP1P1/P1pK4/8/2B5/8 w - - 10 118</t>
  </si>
  <si>
    <t>113w</t>
  </si>
  <si>
    <t>6. b3</t>
  </si>
  <si>
    <t>6. c5</t>
  </si>
  <si>
    <t>1. e4 e5 2. Nf3 Nc6 3. Bc4 Nf6 4. Ng5 Bc5</t>
  </si>
  <si>
    <t>8/5k2/8/1p1KP3/pN1P4/n7/8/8 b - - 10 139</t>
  </si>
  <si>
    <t>133b</t>
  </si>
  <si>
    <t>131w</t>
  </si>
  <si>
    <t>5. Bxf7+</t>
  </si>
  <si>
    <t>5. Nxf7</t>
  </si>
  <si>
    <t>8/8/3k4/3n4/5N2/4K1p1/8/8 w - - 0 91</t>
  </si>
  <si>
    <t>86w</t>
  </si>
  <si>
    <t>8/8/2N5/P1n5/5K2/2k5/8/8 w - - 0 51</t>
  </si>
  <si>
    <t>5w</t>
  </si>
  <si>
    <t>1. d4 Nf6 2. c4 c5 3. d5 b5 4. cxb5 a6 5. b6 d6 6. Nc3</t>
  </si>
  <si>
    <t>6. … Qxb6</t>
  </si>
  <si>
    <t>6. … Nbd7</t>
  </si>
  <si>
    <t>8/b6p/8/6k1/8/6N1/4K3/8 w - - 0 59</t>
  </si>
  <si>
    <t>7b</t>
  </si>
  <si>
    <t>1. e4 e6 2. d4 d5 3. Nc3 Bb4 4. e5 c5 5. a3 Bxc3+ 6. bxc3 Qc7</t>
  </si>
  <si>
    <t>8/3k4/3p1p2/2pP4/p1P2P1P/N2b1K2/8/8 b - - 10 48</t>
  </si>
  <si>
    <t>R7/5pk1/P6p/8/2r2r2/R7/8/4K3 w - - 10 52</t>
  </si>
  <si>
    <t>8. Qd1</t>
  </si>
  <si>
    <t>8. Bd2</t>
  </si>
  <si>
    <t>8/8/1B5p/6k1/6P1/8/3K4/n7 b - - 10 59</t>
  </si>
  <si>
    <t>1. d4 d5 2. c4 Nc6 3. cxd5 Qxd5 4. e3 e5 5. Nc3 Bb4</t>
  </si>
  <si>
    <t>6r1/5q1k/1Pnp4/5Ppp/1n1B4/8/6QP/2R3RK w - - 2 52</t>
  </si>
  <si>
    <t>7. … b6</t>
  </si>
  <si>
    <t>7. … Nf6</t>
  </si>
  <si>
    <t>8/1Q3p2/5P2/q7/8/1k4K1/8/8 b - - 10 62</t>
  </si>
  <si>
    <t>1. e4 e5 2. Nf3 Nc6 3. Bb5 Nge7 4. O-O g6 5. c3 Bg7</t>
  </si>
  <si>
    <t>8/8/4p2k/5p2/5P2/7K/8/8 w - - 0 57</t>
  </si>
  <si>
    <t>*Meter-stop: Depth (127): extremes …</t>
  </si>
  <si>
    <t>6. … a6</t>
  </si>
  <si>
    <t>6. … exd4</t>
  </si>
  <si>
    <t>8/8/8/1K5p/1PQ3qk/8/8/8 w - - 10 60</t>
  </si>
  <si>
    <t>1. d4 Nf6 2. c4 e6 3. Nc3 Bb4 4. Qc2 c5 5. dxc5 O-O 6. a3 Bxc5 7. Nf3 b6 8. Bf4 Bb7 9. Rd1</t>
  </si>
  <si>
    <t>Initial Evaluations</t>
  </si>
  <si>
    <t>Match-pair</t>
  </si>
  <si>
    <t>8/4K1k1/8/5P2/6n1/8/7p/7B w - - 10 74</t>
  </si>
  <si>
    <t>14b</t>
  </si>
  <si>
    <t>12. e4</t>
  </si>
  <si>
    <t>12. e3</t>
  </si>
  <si>
    <t>8/1K3k2/8/5Ppp/P1rr4/6P1/1R6/4B3 b - - 8 100</t>
  </si>
  <si>
    <t>100w</t>
  </si>
  <si>
    <t>1. e4 c5 2. Nf3 e6 3. d4 cxd4 4. Nxd4 a6 5. Bd3 Bc5 6. Nb3 Be7 7. Qg4 g6 8. Qe2 d6</t>
  </si>
  <si>
    <t>1R6/8/8/4p3/3n1b2/1k3P2/5K2/1B6 b - - 96 122</t>
  </si>
  <si>
    <t>85b</t>
  </si>
  <si>
    <t>97w</t>
  </si>
  <si>
    <t>5m EGT eval.</t>
  </si>
  <si>
    <t>7k/8/7K/7P/8/3R4/6r1/8 b - - 0 70</t>
  </si>
  <si>
    <t>1. c4 Nf6 2. Nc3 e6 3. Nf3 d5 4. e3 a6 5. b3 Bd6 6. Bb2 O-O 7. g4</t>
  </si>
  <si>
    <t>6Rk/8/7P/8/8/2p5/8/K7 b - - 0 45</t>
  </si>
  <si>
    <t>g69</t>
  </si>
  <si>
    <t>8. … Nd5</t>
  </si>
  <si>
    <t>8. … Nfd7</t>
  </si>
  <si>
    <t>5rk1/4nppp/3pp3/Q5P1/3P3P/P4q2/1B6/R3K1R1 b - - 15 31</t>
  </si>
  <si>
    <t>28b</t>
  </si>
  <si>
    <t>1. e4 g6 2. d4 Bg7 3. Nc3 d6 4. f4 a6 5. Nf3 b5</t>
  </si>
  <si>
    <t>6k1/8/8/1P6/5q2/3BR3/4K3/8 b - - 10 113</t>
  </si>
  <si>
    <t>110b</t>
  </si>
  <si>
    <t>11. Qb3</t>
  </si>
  <si>
    <t>11. g4</t>
  </si>
  <si>
    <t>1. d4 Nf6 2. c4 g6 3. Nc3 Bg7 4. e4 d6 5. f3 O-O 6. Be3 Nc6 7. Nge2 a6 8. Qd2 Rb8</t>
  </si>
  <si>
    <t>8/1r6/5k2/4p2R/8/6K1/8/8 b - - 0 65</t>
  </si>
  <si>
    <t>8/1R6/4k1p1/p7/Pp1r1PK1/1P6/8/8 w - - 10 76</t>
  </si>
  <si>
    <t>13. … c6</t>
  </si>
  <si>
    <t>13. … Nh7</t>
  </si>
  <si>
    <t>K7/2R5/8/8/7p/8/4p1P1/3k4 w - - 10 68</t>
  </si>
  <si>
    <t>1. e4 e5 2. Nf3 Nc6 3. d4 exd4 4. Nxd4 Nf6 5. Nxc6 bxc6 6. e5 Qe7 7. Qe2 Nd5 8. h4 Bb7 9. c4 Nb6</t>
  </si>
  <si>
    <t>27b</t>
  </si>
  <si>
    <t>8/2r3p1/3p1k2/1P2n3/2P4R/2K4R/8/8 w - - 5 57</t>
  </si>
  <si>
    <t>11. … a5</t>
  </si>
  <si>
    <t>8/2p5/8/2K5/k4B2/8/6b1/8 b - - 0 47</t>
  </si>
  <si>
    <t>1. d4 f5 2. Nc3 d5 3. Bg5 g6</t>
  </si>
  <si>
    <t>2b5/2n1pkbQ/2N5/4Pp2/p7/6R1/KPP3P1/5q2 b - - 9 47</t>
  </si>
  <si>
    <t>4. … c5</t>
  </si>
  <si>
    <t>4. … Bg7</t>
  </si>
  <si>
    <t>32, 78</t>
  </si>
  <si>
    <t>1. e4 c6 2. d4 d5 3. e5 Bf5 4. h4 h6 5. g4 Bd7</t>
  </si>
  <si>
    <t>8/2b5/b2k4/P7/1K6/1N3p2/2R5/8 w - - 0 65</t>
  </si>
  <si>
    <t>8/4k3/1p4P1/3P4/PpK5/4b3/2B5/8 b - - 0 95</t>
  </si>
  <si>
    <t>95w</t>
  </si>
  <si>
    <t>4w</t>
  </si>
  <si>
    <t>94b</t>
  </si>
  <si>
    <t>6. Nd2</t>
  </si>
  <si>
    <t>8/3knp2/1p2p3/pP1pPpP1/P1pP1P2/2P1K3/2N5/8 w - - 10 131</t>
  </si>
  <si>
    <t>129b</t>
  </si>
  <si>
    <t>126w</t>
  </si>
  <si>
    <t>128w</t>
  </si>
  <si>
    <t>1. d4 Nf6 2. c4 e6 3. Nf3 b6 4. a3 Ba6 5. Qc2 c5 6. d5 exd5 7. cxd5 g6</t>
  </si>
  <si>
    <t>8. Nc3</t>
  </si>
  <si>
    <t>8. Bf4</t>
  </si>
  <si>
    <t>3r4/R2b4/P2P1n2/2p2k2/2B2B2/8/8/2K5 w - - 1 46</t>
  </si>
  <si>
    <t>2r5/8/6k1/5RP1/8/6K1/8/8 w - - 0 67</t>
  </si>
  <si>
    <t>15b</t>
  </si>
  <si>
    <t xml:space="preserve">1. e4 c5 2. Nf3 Nc6 3. d4 cxd4 4. Nxd4 Qc7 5. Nc3 e6 6. Be3 a6 7. Qf3 d6 8. O-O-O Bd7 9. Qg3 Nf6 </t>
  </si>
  <si>
    <t>1b6/1P6/8/8/3K4/8/8/6kB b - - 0 98</t>
  </si>
  <si>
    <t>96w</t>
  </si>
  <si>
    <t>7k/6p1/3p1b1p/3PpQ1P/2r2pP1/1q3P2/2R1R3/1K2B3 w - - 12 93</t>
  </si>
  <si>
    <t>22w</t>
  </si>
  <si>
    <t>11. a3</t>
  </si>
  <si>
    <t>11. Kb1</t>
  </si>
  <si>
    <t>1. b4</t>
  </si>
  <si>
    <t>17-2</t>
  </si>
  <si>
    <t>5Q2/8/7p/6p1/6P1/8/3k2K1/4r3 b - - 10 63</t>
  </si>
  <si>
    <t>4. e3</t>
  </si>
  <si>
    <t>4. Nf3</t>
  </si>
  <si>
    <t>4R3/6p1/r5pk/5p2/5P1P/5KP1/8/8 b - - 10 56</t>
  </si>
  <si>
    <t>4b</t>
  </si>
  <si>
    <t>1. e4 e6 2. Nf3 d5 3. e5 c5 4. b4 cxb4 5. a3</t>
  </si>
  <si>
    <t>5k2/1p1R2bQ/p4r2/3p1Bq1/3P4/2P2K2/1n5P/8 w - - 8 48</t>
  </si>
  <si>
    <t>6. Nxa3</t>
  </si>
  <si>
    <t>6. c3</t>
  </si>
  <si>
    <t>8/4k3/7R/6r1/7p/8/5K2/8 w - - 0 67</t>
  </si>
  <si>
    <t>18b</t>
  </si>
  <si>
    <t>1. d4 Nf6 2. c4 e6 3. g3 c5 4. d5 exd5 5. cxd5 b5</t>
  </si>
  <si>
    <t>8/8/4nB2/5P2/4k3/8/8/3K4 b - - 0 102</t>
  </si>
  <si>
    <t>101b</t>
  </si>
  <si>
    <t>6k1/8/8/R7/1p1K4/5r2/8/8 w - - 0 78</t>
  </si>
  <si>
    <t>1. e4 e5 2. Nf3 Nc6 3. Bb5 a6 4. Ba4 Nf6 5. O-O Be7 6. Re1 b5 7. Bb3 d6 8. c3 O-O 9. h3 Bb7 10. d4 Re8 11. Nbd2 Bf8</t>
  </si>
  <si>
    <t>6. e4</t>
  </si>
  <si>
    <t>137w</t>
  </si>
  <si>
    <t>8/8/5kp1/3p4/3P2P1/8/4K3/8 b - - 9 143</t>
  </si>
  <si>
    <t>140b</t>
  </si>
  <si>
    <t>g91</t>
  </si>
  <si>
    <t>Most extreme values for …</t>
  </si>
  <si>
    <t>g70</t>
  </si>
  <si>
    <t>17. … Qc7</t>
  </si>
  <si>
    <t>17. … Nh5</t>
  </si>
  <si>
    <t>8/8/8/1R6/1kn1B3/6K1/8/8 b - - 0 72</t>
  </si>
  <si>
    <t>1. d4 d5 2. c4 c6 3. Nf3 Nf6 4. Nc3 e6 5. Bg5 dxc4 6. e4 b5 7. e5 h6 8. Bh4 g5 9. Nxg5 hxg5 10. Bxg5 Nbd7</t>
  </si>
  <si>
    <t>8/8/2k5/4q3/8/Q7/7P/5K2 b - - 0 47</t>
  </si>
  <si>
    <t>8/k7/5p2/8/6P1/3RK3/8/5r2 b - - 10 44</t>
  </si>
  <si>
    <t>12. … Qb6</t>
  </si>
  <si>
    <t>12. … c5</t>
  </si>
  <si>
    <t>1. e4 e5 2. f4 exf4 3. Nc3 Qh4+ 4. Ke2</t>
  </si>
  <si>
    <t>8/8/1p1pbk1p/1Pp1p1bP/2P1P1P1/6K1/4BB2/8 w - - 21 73</t>
  </si>
  <si>
    <t>4R3/8/r6k/6rp/P2Nb3/KP6/8/8 b - - 3 54</t>
  </si>
  <si>
    <t>72w</t>
  </si>
  <si>
    <t>Bl. E.</t>
  </si>
  <si>
    <t>Wh. E.</t>
  </si>
  <si>
    <t>1. d4 Nf6 2. c4 g6 3. Nc3 Bg7 4. e4 d6 5. Nf3 O-O 6. Be2 e5 7. O-O Nc6 8. d5 Ne7 9. b4 Nd7</t>
  </si>
  <si>
    <t>4. … g5</t>
  </si>
  <si>
    <t>4. … Ne7</t>
  </si>
  <si>
    <t>g97</t>
  </si>
  <si>
    <t>7k/7P/2K5/8/4B3/6p1/8/4b3 b - - 10 168</t>
  </si>
  <si>
    <t>103b</t>
  </si>
  <si>
    <t>156b</t>
  </si>
  <si>
    <t>12. … Nc5</t>
  </si>
  <si>
    <t>12. … Ra8</t>
  </si>
  <si>
    <t>b7/8/3B4/8/2p3k1/2K5/8/8 w - - 0 122</t>
  </si>
  <si>
    <t>116b</t>
  </si>
  <si>
    <t>120b</t>
  </si>
  <si>
    <t>110w</t>
  </si>
  <si>
    <t xml:space="preserve">1. e4 c5 2. Nf3 d6 3. d4 cxd4 4. Nxd4 Nf6 5. Nc3 a6 6. Bg5 e6 7. f4 h6 8. Bh4 Be7 9. Qf3 Qc7 10. O-O-O Nbd7 </t>
  </si>
  <si>
    <t>20-2</t>
  </si>
  <si>
    <t>8/2R5/RP6/1r3kp1/7p/2K4P/2P3r1/8 b - - 2 59</t>
  </si>
  <si>
    <t>11. … Rb8</t>
  </si>
  <si>
    <t>11. … b5</t>
  </si>
  <si>
    <t>8/8/8/p1bK2p1/PkP5/5B1P/8/8 b - - 20 144</t>
  </si>
  <si>
    <t>34w</t>
  </si>
  <si>
    <t>114w</t>
  </si>
  <si>
    <r>
      <t xml:space="preserve">05, 07, </t>
    </r>
    <r>
      <rPr>
        <u/>
        <sz val="9"/>
        <color theme="1"/>
        <rFont val="Times New Roman"/>
        <family val="1"/>
      </rPr>
      <t>12</t>
    </r>
    <r>
      <rPr>
        <sz val="9"/>
        <color theme="1"/>
        <rFont val="Times New Roman"/>
        <family val="1"/>
      </rPr>
      <t xml:space="preserve">, 21, </t>
    </r>
    <r>
      <rPr>
        <u/>
        <sz val="9"/>
        <color theme="1"/>
        <rFont val="Times New Roman"/>
        <family val="1"/>
      </rPr>
      <t>24</t>
    </r>
    <r>
      <rPr>
        <sz val="9"/>
        <color theme="1"/>
        <rFont val="Times New Roman"/>
        <family val="1"/>
      </rPr>
      <t xml:space="preserve">, </t>
    </r>
    <r>
      <rPr>
        <u/>
        <sz val="9"/>
        <color theme="1"/>
        <rFont val="Times New Roman"/>
        <family val="1"/>
      </rPr>
      <t>26</t>
    </r>
    <r>
      <rPr>
        <sz val="9"/>
        <color theme="1"/>
        <rFont val="Times New Roman"/>
        <family val="1"/>
      </rPr>
      <t xml:space="preserve">, 27, 29, </t>
    </r>
    <r>
      <rPr>
        <u/>
        <sz val="9"/>
        <color theme="1"/>
        <rFont val="Times New Roman"/>
        <family val="1"/>
      </rPr>
      <t>30</t>
    </r>
    <r>
      <rPr>
        <sz val="9"/>
        <color theme="1"/>
        <rFont val="Times New Roman"/>
        <family val="1"/>
      </rPr>
      <t>, 31,</t>
    </r>
  </si>
  <si>
    <r>
      <t xml:space="preserve">35, </t>
    </r>
    <r>
      <rPr>
        <u/>
        <sz val="9"/>
        <color theme="1"/>
        <rFont val="Times New Roman"/>
        <family val="1"/>
      </rPr>
      <t>42</t>
    </r>
    <r>
      <rPr>
        <sz val="9"/>
        <color theme="1"/>
        <rFont val="Times New Roman"/>
        <family val="1"/>
      </rPr>
      <t xml:space="preserve">, 43, 61, </t>
    </r>
    <r>
      <rPr>
        <u/>
        <sz val="9"/>
        <color theme="1"/>
        <rFont val="Times New Roman"/>
        <family val="1"/>
      </rPr>
      <t>66</t>
    </r>
    <r>
      <rPr>
        <sz val="9"/>
        <color theme="1"/>
        <rFont val="Times New Roman"/>
        <family val="1"/>
      </rPr>
      <t xml:space="preserve">, 75, 79, 81, </t>
    </r>
    <r>
      <rPr>
        <u/>
        <sz val="9"/>
        <color theme="1"/>
        <rFont val="Times New Roman"/>
        <family val="1"/>
      </rPr>
      <t>96</t>
    </r>
    <r>
      <rPr>
        <sz val="9"/>
        <color theme="1"/>
        <rFont val="Times New Roman"/>
        <family val="1"/>
      </rPr>
      <t>, 99</t>
    </r>
  </si>
  <si>
    <t>Decisive games</t>
  </si>
  <si>
    <t>17:30:58</t>
  </si>
  <si>
    <t>04:00:21</t>
  </si>
  <si>
    <t>A02</t>
  </si>
  <si>
    <t>Bird: From Gambit, 3...Bxd6</t>
  </si>
  <si>
    <t>21:32:24</t>
  </si>
  <si>
    <t>02:33:15</t>
  </si>
  <si>
    <t>00:06:45</t>
  </si>
  <si>
    <t>04:18:53</t>
  </si>
  <si>
    <t>Sicilian: Dragon, Yugoslav, 9.Bc4 Bd7 10.Bb3</t>
  </si>
  <si>
    <t>04:26:43</t>
  </si>
  <si>
    <t>03:30:59</t>
  </si>
  <si>
    <t>07:58:47</t>
  </si>
  <si>
    <t>03:38:45</t>
  </si>
  <si>
    <t>E87</t>
  </si>
  <si>
    <t>King's Indian: S鋗isch, Orthodox, Bronstein, 9.g3</t>
  </si>
  <si>
    <t>11:38:37</t>
  </si>
  <si>
    <t>04:27:57</t>
  </si>
  <si>
    <t>16:07:38</t>
  </si>
  <si>
    <t>04:38:57</t>
  </si>
  <si>
    <t>C65</t>
  </si>
  <si>
    <t>Spanish: Berlin, 4.d3 Bc5</t>
  </si>
  <si>
    <t>20:47:40</t>
  </si>
  <si>
    <t>04:37:34</t>
  </si>
  <si>
    <t>01:26:20</t>
  </si>
  <si>
    <t>03:13:05</t>
  </si>
  <si>
    <t>D15</t>
  </si>
  <si>
    <t>Slav: Geller Gambit, 6.e5 Nd5 7.a4 e6</t>
  </si>
  <si>
    <t>04:40:29</t>
  </si>
  <si>
    <t>04:31:16</t>
  </si>
  <si>
    <t>09:12:49</t>
  </si>
  <si>
    <t>03:39:51</t>
  </si>
  <si>
    <t>Reti: KIA, French Variation</t>
  </si>
  <si>
    <t>12:53:46</t>
  </si>
  <si>
    <t>04:50:52</t>
  </si>
  <si>
    <t>French: KIA 2.d3 d5 3.Nd2 Nf6</t>
  </si>
  <si>
    <t>17:45:42</t>
  </si>
  <si>
    <t>03:38:17</t>
  </si>
  <si>
    <t>E10</t>
  </si>
  <si>
    <t>Blumenfeld: 5.dxe6 fxe6 6.cxb5</t>
  </si>
  <si>
    <t>21:25:05</t>
  </si>
  <si>
    <t>04:37:54</t>
  </si>
  <si>
    <t>02:04:05</t>
  </si>
  <si>
    <t>03:29:15</t>
  </si>
  <si>
    <t>05:34:24</t>
  </si>
  <si>
    <t>04:49:48</t>
  </si>
  <si>
    <t>10:25:16</t>
  </si>
  <si>
    <t>03:52:34</t>
  </si>
  <si>
    <t>14:18:56</t>
  </si>
  <si>
    <t>03:06:18</t>
  </si>
  <si>
    <t>17:26:19</t>
  </si>
  <si>
    <t>03:07:43</t>
  </si>
  <si>
    <t>Sicilian: Scheveningen, English, 7...b5 8.Qd2 Nbd7</t>
  </si>
  <si>
    <t>20:35:08</t>
  </si>
  <si>
    <t>03:53:22</t>
  </si>
  <si>
    <t>00:29:36</t>
  </si>
  <si>
    <t>04:27:32</t>
  </si>
  <si>
    <t>E42</t>
  </si>
  <si>
    <t>Nimzo-Indian: 4.e3 c5 5.Ne2 cxd4 6.exd4 O-O 7.a3 Be7</t>
  </si>
  <si>
    <t>04:58:13</t>
  </si>
  <si>
    <t>04:33:11</t>
  </si>
  <si>
    <t>09:32:28</t>
  </si>
  <si>
    <t>03:49:44</t>
  </si>
  <si>
    <t>KGA: Fischer, 4.d4</t>
  </si>
  <si>
    <t>13:23:18</t>
  </si>
  <si>
    <t>04:35:37</t>
  </si>
  <si>
    <t>18:00:00</t>
  </si>
  <si>
    <t>03:34:48</t>
  </si>
  <si>
    <t>21:35:54</t>
  </si>
  <si>
    <t>04:52:37</t>
  </si>
  <si>
    <t>02:29:34</t>
  </si>
  <si>
    <t>04:12:52</t>
  </si>
  <si>
    <t>Caro-Kann: Gurgenidze: 4.e5 Bg7 5.f4 Nh6</t>
  </si>
  <si>
    <t>06:43:30</t>
  </si>
  <si>
    <t>05:14:43</t>
  </si>
  <si>
    <t>11:59:18</t>
  </si>
  <si>
    <t>04:23:27</t>
  </si>
  <si>
    <t>King's Indian: Mar del Plata, 10.f3 f5 11.Be3 f4 12.Bf2 g5</t>
  </si>
  <si>
    <t>16:23:50</t>
  </si>
  <si>
    <t>04:10:31</t>
  </si>
  <si>
    <t>20:35:26</t>
  </si>
  <si>
    <t>02:47:56</t>
  </si>
  <si>
    <t>23:24:27</t>
  </si>
  <si>
    <t>04:34:25</t>
  </si>
  <si>
    <t>03:59:54</t>
  </si>
  <si>
    <t>05:00:58</t>
  </si>
  <si>
    <t>Dutch: Leningrad, Main Line, 7.Nc3 Qe8 8.Re1</t>
  </si>
  <si>
    <t>09:01:55</t>
  </si>
  <si>
    <t>04:15:50</t>
  </si>
  <si>
    <t>Dutch: Leningrad, Main Line, 7.Nc3 Qe8 8.d5 Na6</t>
  </si>
  <si>
    <t>13:18:49</t>
  </si>
  <si>
    <t>04:12:03</t>
  </si>
  <si>
    <t>Sicilian: Pelikan, 7.Nd5</t>
  </si>
  <si>
    <t>17:31:57</t>
  </si>
  <si>
    <t>03:52:06</t>
  </si>
  <si>
    <t>21:25:09</t>
  </si>
  <si>
    <t>03:55:52</t>
  </si>
  <si>
    <t>01:22:06</t>
  </si>
  <si>
    <t>03:23:43</t>
  </si>
  <si>
    <t>04:46:54</t>
  </si>
  <si>
    <t>04:46:09</t>
  </si>
  <si>
    <t>C68</t>
  </si>
  <si>
    <t>Spanish: Exchange, 5.O-O Bg4 6.h3</t>
  </si>
  <si>
    <t>09:34:09</t>
  </si>
  <si>
    <t>04:03:55</t>
  </si>
  <si>
    <t>13:39:09</t>
  </si>
  <si>
    <t>04:00:58</t>
  </si>
  <si>
    <t>English: Symmetrical, Hedgehog, 8.Qxd4 d6</t>
  </si>
  <si>
    <t>17:41:13</t>
  </si>
  <si>
    <t>05:21:04</t>
  </si>
  <si>
    <t>23:03:22</t>
  </si>
  <si>
    <t>04:09:45</t>
  </si>
  <si>
    <t>Caro-Kann: Gurgenidze/Modern: 3.Nd2 g6 4.Ngf3 Bg7</t>
  </si>
  <si>
    <t>03:14:10</t>
  </si>
  <si>
    <t>04:27:41</t>
  </si>
  <si>
    <t>07:42:56</t>
  </si>
  <si>
    <t>04:48:20</t>
  </si>
  <si>
    <t>Benoni: 6.Nf3 g6 7.Bf4 a6</t>
  </si>
  <si>
    <t>12:32:19</t>
  </si>
  <si>
    <t>03:44:25</t>
  </si>
  <si>
    <t>Benoni: 6.Nf3 g6 7.Bf4 Bg7 8.Qa4+</t>
  </si>
  <si>
    <t>16:17:49</t>
  </si>
  <si>
    <t>03:51:29</t>
  </si>
  <si>
    <t>Scandinavian: Portuguese, 4.f3 Bf5 5.Bb5+ Nbd7 6.c4</t>
  </si>
  <si>
    <t>20:10:24</t>
  </si>
  <si>
    <t>03:32:01</t>
  </si>
  <si>
    <t>23:43:30</t>
  </si>
  <si>
    <t>03:40:28</t>
  </si>
  <si>
    <t>03:25:03</t>
  </si>
  <si>
    <t>02:46:11</t>
  </si>
  <si>
    <t>06:12:18</t>
  </si>
  <si>
    <t>04:41:32</t>
  </si>
  <si>
    <t>Sicilian: Wing Gambit deferred</t>
  </si>
  <si>
    <t>10:54:55</t>
  </si>
  <si>
    <t>05:00:56</t>
  </si>
  <si>
    <t>15:56:54</t>
  </si>
  <si>
    <t>04:57:00</t>
  </si>
  <si>
    <t>Slav: Chameleon Variation</t>
  </si>
  <si>
    <t>20:54:58</t>
  </si>
  <si>
    <t>05:06:33</t>
  </si>
  <si>
    <t>02:02:35</t>
  </si>
  <si>
    <t>04:44:00</t>
  </si>
  <si>
    <t>C57</t>
  </si>
  <si>
    <t>Two Knights: Traxler, 5.Bxf7+ Ke7 6.Bb3</t>
  </si>
  <si>
    <t>06:47:39</t>
  </si>
  <si>
    <t>03:30:41</t>
  </si>
  <si>
    <t>Two Knights: Traxler, 5.Nxf7 &amp; 6.Kf1, Menovsky Variation</t>
  </si>
  <si>
    <t>10:19:26</t>
  </si>
  <si>
    <t>03:50:17</t>
  </si>
  <si>
    <t>Benko Gambit: 4.cxb5 a6 5.b6 d6</t>
  </si>
  <si>
    <t>14:10:49</t>
  </si>
  <si>
    <t>03:40:53</t>
  </si>
  <si>
    <t>17:52:47</t>
  </si>
  <si>
    <t>03:45:30</t>
  </si>
  <si>
    <t>French: Winawer, 6...Qc7 7.Qg4</t>
  </si>
  <si>
    <t>21:39:21</t>
  </si>
  <si>
    <t>04:12:22</t>
  </si>
  <si>
    <t>01:52:49</t>
  </si>
  <si>
    <t>03:52:02</t>
  </si>
  <si>
    <t>QGD: Chigorin, 3.cxd5</t>
  </si>
  <si>
    <t>05:45:55</t>
  </si>
  <si>
    <t>04:03:52</t>
  </si>
  <si>
    <t>09:50:53</t>
  </si>
  <si>
    <t>03:52:24</t>
  </si>
  <si>
    <t>C60</t>
  </si>
  <si>
    <t>Spanish: Cozio, 4.O-O g6</t>
  </si>
  <si>
    <t>13:44:22</t>
  </si>
  <si>
    <t>03:43:08</t>
  </si>
  <si>
    <t>17:28:34</t>
  </si>
  <si>
    <t>04:33:13</t>
  </si>
  <si>
    <t>22:02:52</t>
  </si>
  <si>
    <t>04:47:33</t>
  </si>
  <si>
    <t>02:51:29</t>
  </si>
  <si>
    <t>04:59:31</t>
  </si>
  <si>
    <t>Sicilian: Kan, Polugaevsky Variation</t>
  </si>
  <si>
    <t>07:52:06</t>
  </si>
  <si>
    <t>04:32:28</t>
  </si>
  <si>
    <t>12:25:40</t>
  </si>
  <si>
    <t>03:03:21</t>
  </si>
  <si>
    <t>English: Anglo-Indian, 2.Nc3 e6 3.Nf3 d5</t>
  </si>
  <si>
    <t>15:30:06</t>
  </si>
  <si>
    <t>02:18:26</t>
  </si>
  <si>
    <t>17:49:37</t>
  </si>
  <si>
    <t>04:53:53</t>
  </si>
  <si>
    <t>Modern: Pseudo-Austrian Attack</t>
  </si>
  <si>
    <t>22:44:35</t>
  </si>
  <si>
    <t>04:23:19</t>
  </si>
  <si>
    <t>03:09:00</t>
  </si>
  <si>
    <t>04:04:32</t>
  </si>
  <si>
    <t>07:14:38</t>
  </si>
  <si>
    <t>04:15:34</t>
  </si>
  <si>
    <t>11:31:18</t>
  </si>
  <si>
    <t>04:04:48</t>
  </si>
  <si>
    <t>Scotch: Mieses, 6...Qe7 7.Qe2</t>
  </si>
  <si>
    <t>15:37:12</t>
  </si>
  <si>
    <t>03:05:04</t>
  </si>
  <si>
    <t>18:43:22</t>
  </si>
  <si>
    <t>03:41:24</t>
  </si>
  <si>
    <t>Dutch: 2.Nc3 d5 3.Bg5</t>
  </si>
  <si>
    <t>22:25:52</t>
  </si>
  <si>
    <t>04:41:14</t>
  </si>
  <si>
    <t>03:08:11</t>
  </si>
  <si>
    <t>04:11:38</t>
  </si>
  <si>
    <t>Caro-Kann: Advance, 4.h4</t>
  </si>
  <si>
    <t>07:20:55</t>
  </si>
  <si>
    <t>05:02:20</t>
  </si>
  <si>
    <t>12:24:17</t>
  </si>
  <si>
    <t>03:16:20</t>
  </si>
  <si>
    <t>Queen's Indian: Petrosian, 4...c5 5.d5 Ba6 6.Qc2 exd5 6.cxd5 g6</t>
  </si>
  <si>
    <t>15:41:43</t>
  </si>
  <si>
    <t>04:14:21</t>
  </si>
  <si>
    <t>19:57:09</t>
  </si>
  <si>
    <t>04:46:21</t>
  </si>
  <si>
    <t>Sicilian: Taimanov, 6.Be3 a6</t>
  </si>
  <si>
    <t>00:44:35</t>
  </si>
  <si>
    <t>04:41:58</t>
  </si>
  <si>
    <t>05:27:37</t>
  </si>
  <si>
    <t>03:50:56</t>
  </si>
  <si>
    <t>Polish: 2...Bxb4 3.Bxe5 Nf6</t>
  </si>
  <si>
    <t>09:19:38</t>
  </si>
  <si>
    <t>03:48:42</t>
  </si>
  <si>
    <t>Polish: 2...Bxb4 3.Bxe5 Nf6 4.Nf3</t>
  </si>
  <si>
    <t>13:09:25</t>
  </si>
  <si>
    <t>03:55:02</t>
  </si>
  <si>
    <t>French: Wing Gambit</t>
  </si>
  <si>
    <t>17:05:33</t>
  </si>
  <si>
    <t>04:13:34</t>
  </si>
  <si>
    <t>21:20:13</t>
  </si>
  <si>
    <t>04:48:35</t>
  </si>
  <si>
    <t>02:09:54</t>
  </si>
  <si>
    <t>04:23:03</t>
  </si>
  <si>
    <t>06:34:02</t>
  </si>
  <si>
    <t>05:10:40</t>
  </si>
  <si>
    <t>Spanish: Closed, Zaitsev, 12.a3</t>
  </si>
  <si>
    <t>11:45:46</t>
  </si>
  <si>
    <t>04:04:41</t>
  </si>
  <si>
    <t>15:51:33</t>
  </si>
  <si>
    <t>03:06:09</t>
  </si>
  <si>
    <t>Semi-Slav: Botvinnik, Main Line, 12.g3</t>
  </si>
  <si>
    <t>18:58:47</t>
  </si>
  <si>
    <t>03:07:20</t>
  </si>
  <si>
    <t>22:07:12</t>
  </si>
  <si>
    <t>04:14:30</t>
  </si>
  <si>
    <t>C33</t>
  </si>
  <si>
    <t>KGA: Keres Gambit</t>
  </si>
  <si>
    <t>02:22:47</t>
  </si>
  <si>
    <t>03:51:08</t>
  </si>
  <si>
    <t>06:15:00</t>
  </si>
  <si>
    <t>05:23:04</t>
  </si>
  <si>
    <t>E97</t>
  </si>
  <si>
    <t>King's Indian: Mar del Plata, Bayonet Attack</t>
  </si>
  <si>
    <t>11:39:09</t>
  </si>
  <si>
    <t>04:55:26</t>
  </si>
  <si>
    <t>16:35:40</t>
  </si>
  <si>
    <t>04:13:27</t>
  </si>
  <si>
    <t>B98</t>
  </si>
  <si>
    <t>20:50:12</t>
  </si>
  <si>
    <t>05:10:30</t>
  </si>
  <si>
    <t>Sicilian: Najdorf, Browne, 10.O-O-O Nbd7 11.Be2</t>
  </si>
  <si>
    <t>2018.03.29</t>
  </si>
  <si>
    <t>2018.03.30</t>
  </si>
  <si>
    <t>2018.03.31</t>
  </si>
  <si>
    <t>2018.04.01</t>
  </si>
  <si>
    <t>2018.04.02</t>
  </si>
  <si>
    <t>2018.04.03</t>
  </si>
  <si>
    <t>2018.04.04</t>
  </si>
  <si>
    <t>2018.04.05</t>
  </si>
  <si>
    <t>2018.04.06</t>
  </si>
  <si>
    <t>2018.04.07</t>
  </si>
  <si>
    <t>2018.04.08</t>
  </si>
  <si>
    <t>2018.04.09</t>
  </si>
  <si>
    <t>2018.04.10</t>
  </si>
  <si>
    <t>2018.04.11</t>
  </si>
  <si>
    <t>2018.04.12</t>
  </si>
  <si>
    <t>2018.04.13</t>
  </si>
  <si>
    <t>2018.04.14</t>
  </si>
  <si>
    <t>2018.04.15</t>
  </si>
  <si>
    <t>started</t>
  </si>
  <si>
    <t>final</t>
  </si>
  <si>
    <r>
      <t>Gr</t>
    </r>
    <r>
      <rPr>
        <sz val="9"/>
        <color theme="1"/>
        <rFont val="Calibri"/>
        <family val="2"/>
      </rPr>
      <t>ü</t>
    </r>
    <r>
      <rPr>
        <sz val="9"/>
        <color theme="1"/>
        <rFont val="Times New Roman"/>
        <family val="1"/>
      </rPr>
      <t>nfeld: Russian, 7.e4</t>
    </r>
  </si>
  <si>
    <t>King's Indian: Sämisch, Panno Main Line, 9.h4 h5</t>
  </si>
  <si>
    <t>max</t>
  </si>
  <si>
    <t>min</t>
  </si>
  <si>
    <t>B56, B30, B52, B51; B50, B90, B54, B52</t>
  </si>
  <si>
    <t>B31, B57, B30, B51; B30, B31, B30, B22</t>
  </si>
  <si>
    <t>A45, E51, D37, E51; D37, D37, D40, D35</t>
  </si>
  <si>
    <t>D30, D12, D10, D10; D15, D46, D10, D15</t>
  </si>
  <si>
    <t>B23, B45, B33, B23; B45, B23, B59, B30</t>
  </si>
  <si>
    <t>A46, D38, D38, D43; E11, D41, E52, D37</t>
  </si>
  <si>
    <t>A01, A01, A01, A01; A01, A01, C50, A01</t>
  </si>
  <si>
    <t>D02, D77, D78, A39; A15, D79 D73, D79</t>
  </si>
  <si>
    <t>B11, B10, B12, B11; B15, B10, B11, B15</t>
  </si>
  <si>
    <t>A30, D30, A35, A30; D40, A33, A33, A30</t>
  </si>
  <si>
    <t>E56, E48, D35, D30; D59, D38, E39, E10</t>
  </si>
  <si>
    <t>B30, B31, B31, B54; B30, B30, B30, B30</t>
  </si>
  <si>
    <t>C10, B01, B01, B01; B01, B01, B01, B01</t>
  </si>
  <si>
    <t>A18, A18, A18, E11; A18, A34, B44, D55</t>
  </si>
  <si>
    <t>B30, B23, B50, B50; B23, B50, B23, B56</t>
  </si>
  <si>
    <t>D00, D00, D00, D03; B13, D00, D00, D01</t>
  </si>
  <si>
    <t>C01, C01, A28, A25; A28, A26, A28, A25</t>
  </si>
  <si>
    <t>B13, B13, D00, D02; B13, D00, D02, D00</t>
  </si>
  <si>
    <t>C01, C06, C01, C06; C01, C13, C08, C08</t>
  </si>
  <si>
    <t>B45, B22, B45, B40; B45, B30, B40, B22</t>
  </si>
  <si>
    <t>D98, E60, D85, E91; B36, D85, D92, E90</t>
  </si>
  <si>
    <t>D10, D30, D30, D30; D13, D27, D12, D45</t>
  </si>
  <si>
    <t>C41, C41, C41, C41; C41, C41, C46, B50</t>
  </si>
  <si>
    <t>A43, B07, B08, B07; B08, B00, B07, B07</t>
  </si>
  <si>
    <t>CHESSBASE ECO coding for the games</t>
  </si>
  <si>
    <t>TCEC11.D2 results</t>
  </si>
  <si>
    <t>TCEC11.D3 results</t>
  </si>
  <si>
    <t>TCEC11.D4 results</t>
  </si>
  <si>
    <t>Toga</t>
  </si>
  <si>
    <t>Vajolet</t>
  </si>
  <si>
    <t>D'chess</t>
  </si>
  <si>
    <t>Ch'Brain</t>
  </si>
  <si>
    <t>Ch'brain</t>
  </si>
  <si>
    <t>Ethrl</t>
  </si>
  <si>
    <t>T'Baron</t>
  </si>
  <si>
    <t>Nemrno</t>
  </si>
  <si>
    <t>Index to Worksheets</t>
  </si>
  <si>
    <t>Superfinal games</t>
  </si>
  <si>
    <t>TCEC_11: Index to worksheets</t>
  </si>
  <si>
    <t>TCEC 11: Engines</t>
  </si>
  <si>
    <t>Superfinal …. ----&gt;</t>
  </si>
  <si>
    <t>Min</t>
  </si>
  <si>
    <t xml:space="preserve">Max   </t>
  </si>
  <si>
    <t xml:space="preserve">Min   </t>
  </si>
  <si>
    <t>TCEC 11: Division 4, 3 and 2 Openings and Results</t>
  </si>
  <si>
    <t>TCEC11: Premier Division Games</t>
  </si>
  <si>
    <t>TCEC 11: Superfinal 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</si>
</sst>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0;\-0;[Magenta]0"/>
    <numFmt numFmtId="166" formatCode="0.0"/>
    <numFmt numFmtId="167" formatCode="0.0000"/>
    <numFmt numFmtId="168" formatCode="yyyy\-mm\-dd;@"/>
    <numFmt numFmtId="169" formatCode="0.000"/>
  </numFmts>
  <fonts count="2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0" tint="-0.499984740745262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  <font>
      <sz val="8.5"/>
      <color theme="1"/>
      <name val="Calibri"/>
      <family val="2"/>
    </font>
    <font>
      <sz val="8.5"/>
      <color rgb="FF000000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</font>
    <font>
      <sz val="6"/>
      <color theme="1"/>
      <name val="Times New Roman"/>
      <family val="1"/>
    </font>
    <font>
      <sz val="7"/>
      <color theme="1"/>
      <name val="Calibri"/>
      <family val="2"/>
      <scheme val="minor"/>
    </font>
    <font>
      <sz val="9"/>
      <color theme="1"/>
      <name val="Calibri"/>
      <family val="2"/>
    </font>
    <font>
      <u/>
      <sz val="9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1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6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2" fontId="4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2" xfId="0" quotePrefix="1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2" fontId="4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4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left" vertical="center"/>
    </xf>
    <xf numFmtId="1" fontId="3" fillId="0" borderId="10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64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quotePrefix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left" vertical="center"/>
    </xf>
    <xf numFmtId="164" fontId="3" fillId="0" borderId="2" xfId="0" quotePrefix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left" vertical="center"/>
    </xf>
    <xf numFmtId="166" fontId="4" fillId="0" borderId="23" xfId="0" applyNumberFormat="1" applyFont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66" fontId="17" fillId="0" borderId="7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/>
    </xf>
    <xf numFmtId="49" fontId="0" fillId="0" borderId="0" xfId="0" quotePrefix="1" applyNumberFormat="1" applyAlignment="1">
      <alignment horizontal="center" vertical="center"/>
    </xf>
    <xf numFmtId="49" fontId="0" fillId="0" borderId="0" xfId="0" quotePrefix="1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vertical="center"/>
    </xf>
    <xf numFmtId="0" fontId="7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horizontal="left" vertical="center"/>
    </xf>
    <xf numFmtId="2" fontId="4" fillId="0" borderId="2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66" fontId="4" fillId="0" borderId="4" xfId="0" applyNumberFormat="1" applyFont="1" applyBorder="1" applyAlignment="1">
      <alignment horizontal="right" vertical="center"/>
    </xf>
    <xf numFmtId="166" fontId="4" fillId="0" borderId="4" xfId="0" applyNumberFormat="1" applyFont="1" applyBorder="1" applyAlignment="1">
      <alignment horizontal="left" vertical="center"/>
    </xf>
    <xf numFmtId="166" fontId="4" fillId="0" borderId="4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19" fillId="0" borderId="7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23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left" vertical="center"/>
    </xf>
    <xf numFmtId="165" fontId="4" fillId="0" borderId="2" xfId="0" applyNumberFormat="1" applyFont="1" applyBorder="1" applyAlignment="1">
      <alignment horizontal="left" vertical="center"/>
    </xf>
    <xf numFmtId="165" fontId="4" fillId="0" borderId="4" xfId="0" applyNumberFormat="1" applyFont="1" applyBorder="1" applyAlignment="1">
      <alignment horizontal="left" vertical="center"/>
    </xf>
    <xf numFmtId="169" fontId="8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6" fontId="4" fillId="0" borderId="2" xfId="0" applyNumberFormat="1" applyFont="1" applyBorder="1" applyAlignment="1">
      <alignment horizontal="right" vertical="center"/>
    </xf>
    <xf numFmtId="169" fontId="4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left" vertical="center"/>
    </xf>
    <xf numFmtId="169" fontId="4" fillId="0" borderId="4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6" fontId="4" fillId="0" borderId="7" xfId="0" quotePrefix="1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23" xfId="0" quotePrefix="1" applyFont="1" applyBorder="1" applyAlignment="1">
      <alignment horizontal="center"/>
    </xf>
    <xf numFmtId="16" fontId="4" fillId="0" borderId="23" xfId="0" quotePrefix="1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65" fontId="4" fillId="0" borderId="4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vertical="center"/>
    </xf>
    <xf numFmtId="0" fontId="4" fillId="0" borderId="1" xfId="0" applyFont="1" applyBorder="1" applyAlignment="1"/>
    <xf numFmtId="0" fontId="3" fillId="0" borderId="2" xfId="0" applyFont="1" applyBorder="1" applyAlignment="1"/>
    <xf numFmtId="0" fontId="4" fillId="0" borderId="6" xfId="0" applyFont="1" applyBorder="1" applyAlignment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4" fillId="0" borderId="0" xfId="0" applyFont="1" applyAlignment="1"/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/>
    <xf numFmtId="3" fontId="3" fillId="0" borderId="7" xfId="0" applyNumberFormat="1" applyFont="1" applyBorder="1" applyAlignment="1"/>
    <xf numFmtId="0" fontId="4" fillId="0" borderId="2" xfId="0" applyFont="1" applyBorder="1" applyAlignment="1"/>
    <xf numFmtId="0" fontId="3" fillId="0" borderId="6" xfId="0" applyFont="1" applyBorder="1" applyAlignment="1"/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69" fontId="3" fillId="0" borderId="9" xfId="0" applyNumberFormat="1" applyFont="1" applyBorder="1" applyAlignment="1">
      <alignment horizontal="center"/>
    </xf>
    <xf numFmtId="167" fontId="3" fillId="0" borderId="9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" fontId="3" fillId="0" borderId="3" xfId="0" applyNumberFormat="1" applyFont="1" applyBorder="1" applyAlignment="1"/>
    <xf numFmtId="1" fontId="3" fillId="0" borderId="3" xfId="0" applyNumberFormat="1" applyFont="1" applyBorder="1" applyAlignment="1">
      <alignment horizontal="left"/>
    </xf>
    <xf numFmtId="49" fontId="3" fillId="0" borderId="3" xfId="0" applyNumberFormat="1" applyFont="1" applyBorder="1" applyAlignment="1"/>
    <xf numFmtId="0" fontId="3" fillId="0" borderId="0" xfId="0" applyFont="1" applyAlignment="1"/>
    <xf numFmtId="49" fontId="4" fillId="0" borderId="3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2" xfId="0" applyFont="1" applyBorder="1" applyAlignment="1">
      <alignment horizontal="center" vertical="center"/>
    </xf>
    <xf numFmtId="49" fontId="22" fillId="0" borderId="10" xfId="0" applyNumberFormat="1" applyFont="1" applyBorder="1" applyAlignment="1">
      <alignment horizontal="center" vertical="center"/>
    </xf>
    <xf numFmtId="49" fontId="22" fillId="0" borderId="10" xfId="0" applyNumberFormat="1" applyFont="1" applyBorder="1" applyAlignment="1">
      <alignment horizontal="left" vertical="center"/>
    </xf>
    <xf numFmtId="166" fontId="22" fillId="0" borderId="10" xfId="0" applyNumberFormat="1" applyFont="1" applyBorder="1" applyAlignment="1">
      <alignment horizontal="center" vertical="center"/>
    </xf>
    <xf numFmtId="1" fontId="22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49" fontId="24" fillId="2" borderId="7" xfId="0" applyNumberFormat="1" applyFont="1" applyFill="1" applyBorder="1" applyAlignment="1">
      <alignment horizontal="center" vertical="center"/>
    </xf>
    <xf numFmtId="49" fontId="24" fillId="0" borderId="7" xfId="0" applyNumberFormat="1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49" fontId="24" fillId="2" borderId="2" xfId="0" applyNumberFormat="1" applyFont="1" applyFill="1" applyBorder="1" applyAlignment="1">
      <alignment horizontal="center" vertical="center"/>
    </xf>
    <xf numFmtId="0" fontId="24" fillId="0" borderId="3" xfId="0" applyNumberFormat="1" applyFont="1" applyBorder="1" applyAlignment="1">
      <alignment horizontal="center" vertical="center"/>
    </xf>
    <xf numFmtId="49" fontId="24" fillId="2" borderId="3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left" vertical="center"/>
    </xf>
    <xf numFmtId="0" fontId="3" fillId="0" borderId="9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9" fontId="3" fillId="0" borderId="27" xfId="0" applyNumberFormat="1" applyFont="1" applyBorder="1" applyAlignment="1">
      <alignment horizontal="center"/>
    </xf>
    <xf numFmtId="169" fontId="4" fillId="0" borderId="2" xfId="0" applyNumberFormat="1" applyFont="1" applyBorder="1" applyAlignment="1">
      <alignment horizontal="center" vertical="center"/>
    </xf>
    <xf numFmtId="169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65" fontId="4" fillId="0" borderId="2" xfId="0" quotePrefix="1" applyNumberFormat="1" applyFont="1" applyBorder="1" applyAlignment="1">
      <alignment horizontal="center" vertical="center"/>
    </xf>
    <xf numFmtId="165" fontId="4" fillId="0" borderId="3" xfId="0" quotePrefix="1" applyNumberFormat="1" applyFont="1" applyBorder="1" applyAlignment="1">
      <alignment horizontal="center" vertical="center"/>
    </xf>
    <xf numFmtId="166" fontId="4" fillId="0" borderId="2" xfId="0" quotePrefix="1" applyNumberFormat="1" applyFont="1" applyBorder="1" applyAlignment="1">
      <alignment horizontal="right" vertical="center"/>
    </xf>
    <xf numFmtId="166" fontId="4" fillId="0" borderId="2" xfId="0" applyNumberFormat="1" applyFont="1" applyBorder="1" applyAlignment="1">
      <alignment horizontal="right" vertical="center"/>
    </xf>
    <xf numFmtId="165" fontId="4" fillId="0" borderId="7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6" fontId="4" fillId="0" borderId="2" xfId="0" quotePrefix="1" applyNumberFormat="1" applyFont="1" applyBorder="1" applyAlignment="1">
      <alignment horizontal="left" vertical="center"/>
    </xf>
    <xf numFmtId="166" fontId="4" fillId="0" borderId="2" xfId="0" applyNumberFormat="1" applyFont="1" applyBorder="1" applyAlignment="1">
      <alignment horizontal="left" vertical="center"/>
    </xf>
    <xf numFmtId="166" fontId="4" fillId="0" borderId="2" xfId="0" quotePrefix="1" applyNumberFormat="1" applyFont="1" applyBorder="1" applyAlignment="1">
      <alignment vertical="center"/>
    </xf>
    <xf numFmtId="166" fontId="4" fillId="0" borderId="2" xfId="0" applyNumberFormat="1" applyFont="1" applyBorder="1" applyAlignment="1">
      <alignment vertical="center"/>
    </xf>
    <xf numFmtId="1" fontId="4" fillId="0" borderId="2" xfId="0" quotePrefix="1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6" fontId="4" fillId="0" borderId="7" xfId="0" quotePrefix="1" applyNumberFormat="1" applyFont="1" applyBorder="1" applyAlignment="1">
      <alignment vertical="center"/>
    </xf>
    <xf numFmtId="1" fontId="4" fillId="0" borderId="7" xfId="0" quotePrefix="1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166" fontId="4" fillId="0" borderId="7" xfId="0" quotePrefix="1" applyNumberFormat="1" applyFont="1" applyBorder="1" applyAlignment="1">
      <alignment horizontal="left" vertical="center"/>
    </xf>
    <xf numFmtId="166" fontId="4" fillId="0" borderId="3" xfId="0" applyNumberFormat="1" applyFont="1" applyBorder="1" applyAlignment="1">
      <alignment vertical="center"/>
    </xf>
    <xf numFmtId="1" fontId="4" fillId="0" borderId="3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left" vertical="center"/>
    </xf>
    <xf numFmtId="166" fontId="4" fillId="0" borderId="3" xfId="0" applyNumberFormat="1" applyFont="1" applyBorder="1" applyAlignment="1">
      <alignment horizontal="right" vertical="center"/>
    </xf>
    <xf numFmtId="166" fontId="4" fillId="0" borderId="7" xfId="0" quotePrefix="1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69" fontId="4" fillId="0" borderId="7" xfId="0" applyNumberFormat="1" applyFont="1" applyBorder="1" applyAlignment="1">
      <alignment horizontal="center" vertical="center"/>
    </xf>
    <xf numFmtId="167" fontId="4" fillId="0" borderId="7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6" fillId="0" borderId="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1 x-table_1" connectionId="6" xr16:uid="{00000000-0016-0000-0300-000005000000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F games_1" connectionId="10" xr16:uid="{00000000-0016-0000-0500-000009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2 x-table_1" connectionId="7" xr16:uid="{00000000-0016-0000-0300-0000040000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 x-table" connectionId="4" xr16:uid="{00000000-0016-0000-0300-000003000000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 x-table_1" connectionId="5" xr16:uid="{00000000-0016-0000-0300-000002000000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3 x-table" connectionId="8" xr16:uid="{00000000-0016-0000-0300-000001000000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4 x-table" connectionId="9" xr16:uid="{00000000-0016-0000-0300-000000000000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 games_1" connectionId="2" xr16:uid="{00000000-0016-0000-0400-000008000000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 games" connectionId="1" xr16:uid="{00000000-0016-0000-0400-000007000000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0 games_4" connectionId="3" xr16:uid="{00000000-0016-0000-0400-000006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8.xml"/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5.bin"/><Relationship Id="rId4" Type="http://schemas.openxmlformats.org/officeDocument/2006/relationships/queryTable" Target="../queryTables/queryTable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workbookViewId="0">
      <pane ySplit="10" topLeftCell="A11" activePane="bottomLeft" state="frozen"/>
      <selection pane="bottomLeft"/>
    </sheetView>
  </sheetViews>
  <sheetFormatPr defaultRowHeight="15" x14ac:dyDescent="0.25"/>
  <cols>
    <col min="1" max="1" width="1.7109375" customWidth="1"/>
    <col min="2" max="2" width="3.7109375" style="19" customWidth="1"/>
    <col min="3" max="3" width="30.7109375" customWidth="1"/>
  </cols>
  <sheetData>
    <row r="1" spans="1:3" ht="18.75" x14ac:dyDescent="0.3">
      <c r="A1" s="25" t="s">
        <v>2051</v>
      </c>
    </row>
    <row r="4" spans="1:3" hidden="1" x14ac:dyDescent="0.25"/>
    <row r="5" spans="1:3" hidden="1" x14ac:dyDescent="0.25"/>
    <row r="6" spans="1:3" hidden="1" x14ac:dyDescent="0.25"/>
    <row r="7" spans="1:3" hidden="1" x14ac:dyDescent="0.25"/>
    <row r="8" spans="1:3" hidden="1" x14ac:dyDescent="0.25"/>
    <row r="9" spans="1:3" s="273" customFormat="1" x14ac:dyDescent="0.25">
      <c r="B9" s="274" t="s">
        <v>0</v>
      </c>
      <c r="C9" s="273" t="s">
        <v>46</v>
      </c>
    </row>
    <row r="11" spans="1:3" x14ac:dyDescent="0.25">
      <c r="B11" s="19">
        <v>0</v>
      </c>
      <c r="C11" t="s">
        <v>2049</v>
      </c>
    </row>
    <row r="12" spans="1:3" x14ac:dyDescent="0.25">
      <c r="B12" s="19">
        <v>1</v>
      </c>
      <c r="C12" t="s">
        <v>909</v>
      </c>
    </row>
    <row r="13" spans="1:3" x14ac:dyDescent="0.25">
      <c r="B13" s="19">
        <v>2</v>
      </c>
      <c r="C13" t="s">
        <v>910</v>
      </c>
    </row>
    <row r="14" spans="1:3" x14ac:dyDescent="0.25">
      <c r="B14" s="19">
        <v>3</v>
      </c>
      <c r="C14" t="s">
        <v>911</v>
      </c>
    </row>
    <row r="15" spans="1:3" x14ac:dyDescent="0.25">
      <c r="B15" s="19">
        <v>4</v>
      </c>
      <c r="C15" t="s">
        <v>912</v>
      </c>
    </row>
    <row r="16" spans="1:3" x14ac:dyDescent="0.25">
      <c r="B16" s="19">
        <v>5</v>
      </c>
      <c r="C16" t="s">
        <v>2050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9"/>
  <sheetViews>
    <sheetView zoomScale="166" zoomScaleNormal="166" workbookViewId="0">
      <pane ySplit="10" topLeftCell="A11" activePane="bottomLeft" state="frozen"/>
      <selection pane="bottomLeft" activeCell="B1" sqref="B1"/>
    </sheetView>
  </sheetViews>
  <sheetFormatPr defaultRowHeight="15" x14ac:dyDescent="0.25"/>
  <cols>
    <col min="1" max="1" width="1.7109375" style="29" customWidth="1"/>
    <col min="2" max="2" width="2.7109375" style="30" customWidth="1"/>
    <col min="3" max="3" width="9.7109375" style="26" customWidth="1"/>
    <col min="4" max="4" width="7.28515625" style="26" customWidth="1"/>
    <col min="5" max="5" width="4.7109375" style="26" customWidth="1"/>
    <col min="6" max="6" width="3.7109375" style="26" customWidth="1"/>
    <col min="7" max="7" width="3.7109375" style="27" customWidth="1"/>
    <col min="8" max="8" width="5.7109375" style="27" customWidth="1"/>
    <col min="9" max="9" width="4.7109375" style="26" customWidth="1"/>
    <col min="10" max="10" width="22.7109375" style="27" customWidth="1"/>
    <col min="11" max="11" width="6.7109375" style="27" customWidth="1"/>
    <col min="12" max="12" width="2.42578125" style="27" customWidth="1"/>
    <col min="13" max="13" width="2" style="71" customWidth="1"/>
    <col min="14" max="16384" width="9.140625" style="29"/>
  </cols>
  <sheetData>
    <row r="1" spans="1:13" ht="18.75" x14ac:dyDescent="0.25">
      <c r="A1" s="1" t="s">
        <v>2052</v>
      </c>
      <c r="M1" s="70"/>
    </row>
    <row r="2" spans="1:13" ht="18.75" x14ac:dyDescent="0.25">
      <c r="A2" s="1"/>
      <c r="M2" s="70"/>
    </row>
    <row r="3" spans="1:13" ht="18.75" hidden="1" x14ac:dyDescent="0.25">
      <c r="A3" s="1"/>
      <c r="M3" s="70"/>
    </row>
    <row r="4" spans="1:13" ht="18.75" hidden="1" x14ac:dyDescent="0.25">
      <c r="A4" s="1"/>
      <c r="M4" s="70"/>
    </row>
    <row r="5" spans="1:13" ht="18.75" hidden="1" x14ac:dyDescent="0.25">
      <c r="A5" s="1"/>
      <c r="M5" s="70"/>
    </row>
    <row r="6" spans="1:13" ht="18.75" hidden="1" x14ac:dyDescent="0.25">
      <c r="A6" s="1"/>
      <c r="M6" s="70"/>
    </row>
    <row r="7" spans="1:13" hidden="1" x14ac:dyDescent="0.25"/>
    <row r="9" spans="1:13" s="76" customFormat="1" ht="11.1" customHeight="1" x14ac:dyDescent="0.25">
      <c r="B9" s="276" t="s">
        <v>0</v>
      </c>
      <c r="C9" s="283" t="s">
        <v>179</v>
      </c>
      <c r="D9" s="280" t="s">
        <v>457</v>
      </c>
      <c r="E9" s="281"/>
      <c r="F9" s="282"/>
      <c r="G9" s="278" t="s">
        <v>336</v>
      </c>
      <c r="H9" s="113" t="s">
        <v>897</v>
      </c>
      <c r="I9" s="283" t="s">
        <v>229</v>
      </c>
      <c r="J9" s="290" t="s">
        <v>201</v>
      </c>
      <c r="K9" s="289" t="s">
        <v>337</v>
      </c>
      <c r="L9" s="285" t="s">
        <v>811</v>
      </c>
      <c r="M9" s="286"/>
    </row>
    <row r="10" spans="1:13" s="76" customFormat="1" ht="11.1" customHeight="1" x14ac:dyDescent="0.25">
      <c r="B10" s="277"/>
      <c r="C10" s="284"/>
      <c r="D10" s="77" t="s">
        <v>792</v>
      </c>
      <c r="E10" s="111" t="s">
        <v>184</v>
      </c>
      <c r="F10" s="111" t="s">
        <v>458</v>
      </c>
      <c r="G10" s="279"/>
      <c r="H10" s="114" t="s">
        <v>898</v>
      </c>
      <c r="I10" s="284"/>
      <c r="J10" s="291"/>
      <c r="K10" s="287"/>
      <c r="L10" s="287" t="s">
        <v>458</v>
      </c>
      <c r="M10" s="288"/>
    </row>
    <row r="11" spans="1:13" s="78" customFormat="1" ht="10.5" customHeight="1" x14ac:dyDescent="0.25">
      <c r="B11" s="79">
        <v>1</v>
      </c>
      <c r="C11" s="80" t="s">
        <v>107</v>
      </c>
      <c r="D11" s="80">
        <v>0.93</v>
      </c>
      <c r="E11" s="80">
        <v>3308</v>
      </c>
      <c r="F11" s="80">
        <v>1</v>
      </c>
      <c r="G11" s="81">
        <v>43</v>
      </c>
      <c r="H11" s="81" t="s">
        <v>793</v>
      </c>
      <c r="I11" s="82" t="s">
        <v>8</v>
      </c>
      <c r="J11" s="81" t="s">
        <v>213</v>
      </c>
      <c r="K11" s="83" t="s">
        <v>202</v>
      </c>
      <c r="L11" s="6" t="s">
        <v>894</v>
      </c>
      <c r="M11" s="81" t="s">
        <v>465</v>
      </c>
    </row>
    <row r="12" spans="1:13" s="78" customFormat="1" ht="10.5" customHeight="1" x14ac:dyDescent="0.25">
      <c r="B12" s="84">
        <v>2</v>
      </c>
      <c r="C12" s="85" t="s">
        <v>199</v>
      </c>
      <c r="D12" s="85" t="s">
        <v>464</v>
      </c>
      <c r="E12" s="85">
        <v>3120</v>
      </c>
      <c r="F12" s="85">
        <v>2</v>
      </c>
      <c r="G12" s="81">
        <v>16</v>
      </c>
      <c r="H12" s="81" t="s">
        <v>793</v>
      </c>
      <c r="I12" s="80" t="s">
        <v>459</v>
      </c>
      <c r="J12" s="86" t="s">
        <v>214</v>
      </c>
      <c r="K12" s="87" t="s">
        <v>203</v>
      </c>
      <c r="L12" s="6" t="s">
        <v>896</v>
      </c>
      <c r="M12" s="86">
        <v>2</v>
      </c>
    </row>
    <row r="13" spans="1:13" s="78" customFormat="1" ht="10.5" customHeight="1" x14ac:dyDescent="0.25">
      <c r="B13" s="84">
        <v>3</v>
      </c>
      <c r="C13" s="85" t="s">
        <v>200</v>
      </c>
      <c r="D13" s="88" t="s">
        <v>467</v>
      </c>
      <c r="E13" s="85">
        <v>3129</v>
      </c>
      <c r="F13" s="85">
        <v>2</v>
      </c>
      <c r="G13" s="81">
        <v>43</v>
      </c>
      <c r="H13" s="81" t="s">
        <v>793</v>
      </c>
      <c r="I13" s="82" t="s">
        <v>8</v>
      </c>
      <c r="J13" s="86" t="s">
        <v>215</v>
      </c>
      <c r="K13" s="87" t="s">
        <v>204</v>
      </c>
      <c r="L13" s="6" t="s">
        <v>895</v>
      </c>
      <c r="M13" s="86">
        <v>3</v>
      </c>
    </row>
    <row r="14" spans="1:13" s="78" customFormat="1" ht="10.5" customHeight="1" x14ac:dyDescent="0.25">
      <c r="B14" s="84">
        <v>4</v>
      </c>
      <c r="C14" s="85" t="s">
        <v>191</v>
      </c>
      <c r="D14" s="85">
        <v>6.2</v>
      </c>
      <c r="E14" s="85">
        <v>3281</v>
      </c>
      <c r="F14" s="85">
        <v>1</v>
      </c>
      <c r="G14" s="81">
        <v>16</v>
      </c>
      <c r="H14" s="81" t="s">
        <v>793</v>
      </c>
      <c r="I14" s="82" t="s">
        <v>8</v>
      </c>
      <c r="J14" s="86" t="s">
        <v>216</v>
      </c>
      <c r="K14" s="87" t="s">
        <v>205</v>
      </c>
      <c r="L14" s="6" t="s">
        <v>896</v>
      </c>
      <c r="M14" s="86">
        <v>1</v>
      </c>
    </row>
    <row r="15" spans="1:13" s="78" customFormat="1" ht="10.5" customHeight="1" x14ac:dyDescent="0.25">
      <c r="B15" s="84">
        <v>5</v>
      </c>
      <c r="C15" s="85" t="s">
        <v>449</v>
      </c>
      <c r="D15" s="85">
        <v>3.61</v>
      </c>
      <c r="E15" s="85">
        <v>2981</v>
      </c>
      <c r="F15" s="85">
        <v>4</v>
      </c>
      <c r="G15" s="81">
        <v>8</v>
      </c>
      <c r="H15" s="81" t="s">
        <v>794</v>
      </c>
      <c r="I15" s="82" t="s">
        <v>8</v>
      </c>
      <c r="J15" s="86" t="s">
        <v>468</v>
      </c>
      <c r="K15" s="87" t="s">
        <v>207</v>
      </c>
      <c r="L15" s="6" t="s">
        <v>896</v>
      </c>
      <c r="M15" s="86">
        <v>4</v>
      </c>
    </row>
    <row r="16" spans="1:13" s="78" customFormat="1" ht="10.5" customHeight="1" x14ac:dyDescent="0.25">
      <c r="B16" s="84">
        <v>6</v>
      </c>
      <c r="C16" s="89" t="s">
        <v>52</v>
      </c>
      <c r="D16" s="90">
        <v>110218</v>
      </c>
      <c r="E16" s="85">
        <v>3284</v>
      </c>
      <c r="F16" s="85" t="s">
        <v>465</v>
      </c>
      <c r="G16" s="81">
        <v>43</v>
      </c>
      <c r="H16" s="81" t="s">
        <v>793</v>
      </c>
      <c r="I16" s="80" t="s">
        <v>459</v>
      </c>
      <c r="J16" s="86" t="s">
        <v>217</v>
      </c>
      <c r="K16" s="91" t="s">
        <v>206</v>
      </c>
      <c r="L16" s="6" t="s">
        <v>896</v>
      </c>
      <c r="M16" s="92" t="s">
        <v>465</v>
      </c>
    </row>
    <row r="17" spans="2:13" s="78" customFormat="1" ht="10.5" customHeight="1" x14ac:dyDescent="0.25">
      <c r="B17" s="84">
        <v>7</v>
      </c>
      <c r="C17" s="89" t="s">
        <v>450</v>
      </c>
      <c r="D17" s="90">
        <v>271217</v>
      </c>
      <c r="E17" s="85">
        <v>3076</v>
      </c>
      <c r="F17" s="85">
        <v>4</v>
      </c>
      <c r="G17" s="81">
        <v>43</v>
      </c>
      <c r="H17" s="81" t="s">
        <v>793</v>
      </c>
      <c r="I17" s="82" t="s">
        <v>8</v>
      </c>
      <c r="J17" s="86" t="s">
        <v>469</v>
      </c>
      <c r="K17" s="91" t="s">
        <v>891</v>
      </c>
      <c r="L17" s="6" t="s">
        <v>894</v>
      </c>
      <c r="M17" s="92">
        <v>3</v>
      </c>
    </row>
    <row r="18" spans="2:13" s="78" customFormat="1" ht="10.5" customHeight="1" x14ac:dyDescent="0.25">
      <c r="B18" s="84">
        <v>8</v>
      </c>
      <c r="C18" s="89" t="s">
        <v>451</v>
      </c>
      <c r="D18" s="90">
        <v>8.67</v>
      </c>
      <c r="E18" s="85">
        <v>2945</v>
      </c>
      <c r="F18" s="85">
        <v>4</v>
      </c>
      <c r="G18" s="81">
        <v>43</v>
      </c>
      <c r="H18" s="81" t="s">
        <v>793</v>
      </c>
      <c r="I18" s="82" t="s">
        <v>8</v>
      </c>
      <c r="J18" s="86" t="s">
        <v>470</v>
      </c>
      <c r="K18" s="91" t="s">
        <v>203</v>
      </c>
      <c r="L18" s="6" t="s">
        <v>896</v>
      </c>
      <c r="M18" s="92">
        <v>4</v>
      </c>
    </row>
    <row r="19" spans="2:13" s="78" customFormat="1" ht="10.5" customHeight="1" x14ac:dyDescent="0.25">
      <c r="B19" s="84">
        <v>9</v>
      </c>
      <c r="C19" s="85" t="s">
        <v>188</v>
      </c>
      <c r="D19" s="85">
        <v>20718</v>
      </c>
      <c r="E19" s="85">
        <v>3350</v>
      </c>
      <c r="F19" s="85" t="s">
        <v>465</v>
      </c>
      <c r="G19" s="81">
        <v>43</v>
      </c>
      <c r="H19" s="81" t="s">
        <v>793</v>
      </c>
      <c r="I19" s="80" t="s">
        <v>459</v>
      </c>
      <c r="J19" s="86" t="s">
        <v>218</v>
      </c>
      <c r="K19" s="87" t="s">
        <v>203</v>
      </c>
      <c r="L19" s="6" t="s">
        <v>896</v>
      </c>
      <c r="M19" s="86" t="s">
        <v>465</v>
      </c>
    </row>
    <row r="20" spans="2:13" s="78" customFormat="1" ht="10.5" customHeight="1" x14ac:dyDescent="0.25">
      <c r="B20" s="84">
        <v>10</v>
      </c>
      <c r="C20" s="85" t="s">
        <v>195</v>
      </c>
      <c r="D20" s="85">
        <v>2</v>
      </c>
      <c r="E20" s="85">
        <v>3276</v>
      </c>
      <c r="F20" s="85">
        <v>1</v>
      </c>
      <c r="G20" s="81">
        <v>43</v>
      </c>
      <c r="H20" s="81" t="s">
        <v>793</v>
      </c>
      <c r="I20" s="80" t="s">
        <v>459</v>
      </c>
      <c r="J20" s="86" t="s">
        <v>220</v>
      </c>
      <c r="K20" s="87" t="s">
        <v>203</v>
      </c>
      <c r="L20" s="6" t="s">
        <v>896</v>
      </c>
      <c r="M20" s="86">
        <v>1</v>
      </c>
    </row>
    <row r="21" spans="2:13" s="78" customFormat="1" ht="10.5" customHeight="1" x14ac:dyDescent="0.25">
      <c r="B21" s="84">
        <v>11</v>
      </c>
      <c r="C21" s="85" t="s">
        <v>460</v>
      </c>
      <c r="D21" s="85">
        <v>16</v>
      </c>
      <c r="E21" s="85">
        <v>3151</v>
      </c>
      <c r="F21" s="85">
        <v>3</v>
      </c>
      <c r="G21" s="81">
        <v>16</v>
      </c>
      <c r="H21" s="81" t="s">
        <v>793</v>
      </c>
      <c r="I21" s="80" t="s">
        <v>900</v>
      </c>
      <c r="J21" s="86" t="s">
        <v>233</v>
      </c>
      <c r="K21" s="87" t="s">
        <v>890</v>
      </c>
      <c r="L21" s="6" t="s">
        <v>894</v>
      </c>
      <c r="M21" s="86">
        <v>2</v>
      </c>
    </row>
    <row r="22" spans="2:13" s="78" customFormat="1" ht="10.5" customHeight="1" x14ac:dyDescent="0.25">
      <c r="B22" s="84">
        <v>12</v>
      </c>
      <c r="C22" s="85" t="s">
        <v>108</v>
      </c>
      <c r="D22" s="85">
        <v>2.0299999999999998</v>
      </c>
      <c r="E22" s="85">
        <v>3266</v>
      </c>
      <c r="F22" s="85" t="s">
        <v>465</v>
      </c>
      <c r="G22" s="81">
        <v>43</v>
      </c>
      <c r="H22" s="81" t="s">
        <v>793</v>
      </c>
      <c r="I22" s="82" t="s">
        <v>8</v>
      </c>
      <c r="J22" s="86" t="s">
        <v>221</v>
      </c>
      <c r="K22" s="87" t="s">
        <v>207</v>
      </c>
      <c r="L22" s="6" t="s">
        <v>895</v>
      </c>
      <c r="M22" s="86">
        <v>1</v>
      </c>
    </row>
    <row r="23" spans="2:13" s="78" customFormat="1" ht="10.5" customHeight="1" x14ac:dyDescent="0.25">
      <c r="B23" s="84">
        <v>13</v>
      </c>
      <c r="C23" s="85" t="s">
        <v>198</v>
      </c>
      <c r="D23" s="85">
        <v>3</v>
      </c>
      <c r="E23" s="85">
        <v>3217</v>
      </c>
      <c r="F23" s="85">
        <v>1</v>
      </c>
      <c r="G23" s="81">
        <v>43</v>
      </c>
      <c r="H23" s="81" t="s">
        <v>793</v>
      </c>
      <c r="I23" s="80" t="s">
        <v>459</v>
      </c>
      <c r="J23" s="86" t="s">
        <v>222</v>
      </c>
      <c r="K23" s="87" t="s">
        <v>208</v>
      </c>
      <c r="L23" s="6" t="s">
        <v>896</v>
      </c>
      <c r="M23" s="86">
        <v>1</v>
      </c>
    </row>
    <row r="24" spans="2:13" s="78" customFormat="1" ht="10.5" customHeight="1" x14ac:dyDescent="0.25">
      <c r="B24" s="84">
        <v>14</v>
      </c>
      <c r="C24" s="85" t="s">
        <v>63</v>
      </c>
      <c r="D24" s="88">
        <v>121017</v>
      </c>
      <c r="E24" s="85">
        <v>3203</v>
      </c>
      <c r="F24" s="85">
        <v>1</v>
      </c>
      <c r="G24" s="81">
        <v>43</v>
      </c>
      <c r="H24" s="81" t="s">
        <v>793</v>
      </c>
      <c r="I24" s="82" t="s">
        <v>8</v>
      </c>
      <c r="J24" s="86" t="s">
        <v>223</v>
      </c>
      <c r="K24" s="87" t="s">
        <v>209</v>
      </c>
      <c r="L24" s="6" t="s">
        <v>895</v>
      </c>
      <c r="M24" s="86">
        <v>2</v>
      </c>
    </row>
    <row r="25" spans="2:13" s="78" customFormat="1" ht="10.5" customHeight="1" x14ac:dyDescent="0.25">
      <c r="B25" s="84">
        <v>15</v>
      </c>
      <c r="C25" s="85" t="s">
        <v>189</v>
      </c>
      <c r="D25" s="88">
        <v>6.03</v>
      </c>
      <c r="E25" s="85">
        <v>3461</v>
      </c>
      <c r="F25" s="85" t="s">
        <v>465</v>
      </c>
      <c r="G25" s="81">
        <v>43</v>
      </c>
      <c r="H25" s="81" t="s">
        <v>793</v>
      </c>
      <c r="I25" s="80" t="s">
        <v>459</v>
      </c>
      <c r="J25" s="85" t="s">
        <v>224</v>
      </c>
      <c r="K25" s="87" t="s">
        <v>210</v>
      </c>
      <c r="L25" s="6" t="s">
        <v>896</v>
      </c>
      <c r="M25" s="86" t="s">
        <v>465</v>
      </c>
    </row>
    <row r="26" spans="2:13" s="78" customFormat="1" ht="10.5" customHeight="1" x14ac:dyDescent="0.25">
      <c r="B26" s="84">
        <v>16</v>
      </c>
      <c r="C26" s="85" t="s">
        <v>170</v>
      </c>
      <c r="D26" s="85">
        <v>8.1</v>
      </c>
      <c r="E26" s="85">
        <v>3215</v>
      </c>
      <c r="F26" s="85">
        <v>2</v>
      </c>
      <c r="G26" s="81">
        <v>43</v>
      </c>
      <c r="H26" s="81" t="s">
        <v>793</v>
      </c>
      <c r="I26" s="80" t="s">
        <v>459</v>
      </c>
      <c r="J26" s="86" t="s">
        <v>225</v>
      </c>
      <c r="K26" s="87" t="s">
        <v>207</v>
      </c>
      <c r="L26" s="6" t="s">
        <v>894</v>
      </c>
      <c r="M26" s="86">
        <v>1</v>
      </c>
    </row>
    <row r="27" spans="2:13" s="78" customFormat="1" ht="21" customHeight="1" x14ac:dyDescent="0.25">
      <c r="B27" s="84">
        <v>17</v>
      </c>
      <c r="C27" s="85" t="s">
        <v>187</v>
      </c>
      <c r="D27" s="88" t="s">
        <v>466</v>
      </c>
      <c r="E27" s="85">
        <v>3454</v>
      </c>
      <c r="F27" s="85" t="s">
        <v>465</v>
      </c>
      <c r="G27" s="81">
        <v>43</v>
      </c>
      <c r="H27" s="81" t="s">
        <v>793</v>
      </c>
      <c r="I27" s="80" t="s">
        <v>459</v>
      </c>
      <c r="J27" s="86" t="s">
        <v>226</v>
      </c>
      <c r="K27" s="87" t="s">
        <v>203</v>
      </c>
      <c r="L27" s="6" t="s">
        <v>896</v>
      </c>
      <c r="M27" s="86" t="s">
        <v>465</v>
      </c>
    </row>
    <row r="28" spans="2:13" s="78" customFormat="1" ht="10.5" customHeight="1" x14ac:dyDescent="0.25">
      <c r="B28" s="84">
        <v>18</v>
      </c>
      <c r="C28" s="85" t="s">
        <v>193</v>
      </c>
      <c r="D28" s="88">
        <v>1.5</v>
      </c>
      <c r="E28" s="85">
        <v>2562</v>
      </c>
      <c r="F28" s="85">
        <v>3</v>
      </c>
      <c r="G28" s="81">
        <v>43</v>
      </c>
      <c r="H28" s="81" t="s">
        <v>793</v>
      </c>
      <c r="I28" s="80" t="s">
        <v>459</v>
      </c>
      <c r="J28" s="85" t="s">
        <v>230</v>
      </c>
      <c r="K28" s="87" t="s">
        <v>203</v>
      </c>
      <c r="L28" s="6" t="s">
        <v>899</v>
      </c>
      <c r="M28" s="86">
        <v>1</v>
      </c>
    </row>
    <row r="29" spans="2:13" s="78" customFormat="1" ht="10.5" customHeight="1" x14ac:dyDescent="0.25">
      <c r="B29" s="84">
        <v>19</v>
      </c>
      <c r="C29" s="85" t="s">
        <v>197</v>
      </c>
      <c r="D29" s="85">
        <v>4.01</v>
      </c>
      <c r="E29" s="85">
        <v>2977</v>
      </c>
      <c r="F29" s="85">
        <v>3</v>
      </c>
      <c r="G29" s="81">
        <v>43</v>
      </c>
      <c r="H29" s="81" t="s">
        <v>793</v>
      </c>
      <c r="I29" s="80" t="s">
        <v>459</v>
      </c>
      <c r="J29" s="86" t="s">
        <v>231</v>
      </c>
      <c r="K29" s="87" t="s">
        <v>203</v>
      </c>
      <c r="L29" s="6" t="s">
        <v>896</v>
      </c>
      <c r="M29" s="86">
        <v>3</v>
      </c>
    </row>
    <row r="30" spans="2:13" s="78" customFormat="1" ht="10.5" customHeight="1" x14ac:dyDescent="0.25">
      <c r="B30" s="84">
        <v>20</v>
      </c>
      <c r="C30" s="85" t="s">
        <v>192</v>
      </c>
      <c r="D30" s="85">
        <v>2.4</v>
      </c>
      <c r="E30" s="85">
        <v>3221</v>
      </c>
      <c r="F30" s="85">
        <v>1</v>
      </c>
      <c r="G30" s="81">
        <v>43</v>
      </c>
      <c r="H30" s="81" t="s">
        <v>793</v>
      </c>
      <c r="I30" s="82" t="s">
        <v>8</v>
      </c>
      <c r="J30" s="86" t="s">
        <v>232</v>
      </c>
      <c r="K30" s="87" t="s">
        <v>203</v>
      </c>
      <c r="L30" s="6" t="s">
        <v>895</v>
      </c>
      <c r="M30" s="86">
        <v>2</v>
      </c>
    </row>
    <row r="31" spans="2:13" s="78" customFormat="1" ht="10.5" customHeight="1" x14ac:dyDescent="0.25">
      <c r="B31" s="84">
        <v>21</v>
      </c>
      <c r="C31" s="85" t="s">
        <v>452</v>
      </c>
      <c r="D31" s="85">
        <v>1.7</v>
      </c>
      <c r="E31" s="85">
        <v>2477</v>
      </c>
      <c r="F31" s="85">
        <v>4</v>
      </c>
      <c r="G31" s="81">
        <v>43</v>
      </c>
      <c r="H31" s="81" t="s">
        <v>793</v>
      </c>
      <c r="I31" s="80" t="s">
        <v>459</v>
      </c>
      <c r="J31" s="86" t="s">
        <v>471</v>
      </c>
      <c r="K31" s="87" t="s">
        <v>206</v>
      </c>
      <c r="L31" s="6" t="s">
        <v>894</v>
      </c>
      <c r="M31" s="86">
        <v>3</v>
      </c>
    </row>
    <row r="32" spans="2:13" s="78" customFormat="1" ht="10.5" customHeight="1" x14ac:dyDescent="0.25">
      <c r="B32" s="84">
        <v>22</v>
      </c>
      <c r="C32" s="85" t="s">
        <v>453</v>
      </c>
      <c r="D32" s="85">
        <v>2.79</v>
      </c>
      <c r="E32" s="85">
        <v>2831</v>
      </c>
      <c r="F32" s="85">
        <v>4</v>
      </c>
      <c r="G32" s="81">
        <v>32</v>
      </c>
      <c r="H32" s="81" t="s">
        <v>794</v>
      </c>
      <c r="I32" s="82" t="s">
        <v>8</v>
      </c>
      <c r="J32" s="86" t="s">
        <v>472</v>
      </c>
      <c r="K32" s="87" t="s">
        <v>892</v>
      </c>
      <c r="L32" s="6" t="s">
        <v>895</v>
      </c>
      <c r="M32" s="115" t="s">
        <v>8</v>
      </c>
    </row>
    <row r="33" spans="2:13" s="78" customFormat="1" ht="10.5" customHeight="1" x14ac:dyDescent="0.25">
      <c r="B33" s="84">
        <v>23</v>
      </c>
      <c r="C33" s="85" t="s">
        <v>454</v>
      </c>
      <c r="D33" s="88" t="s">
        <v>461</v>
      </c>
      <c r="E33" s="85">
        <v>2881</v>
      </c>
      <c r="F33" s="85">
        <v>4</v>
      </c>
      <c r="G33" s="81">
        <v>16</v>
      </c>
      <c r="H33" s="81" t="s">
        <v>793</v>
      </c>
      <c r="I33" s="82" t="s">
        <v>8</v>
      </c>
      <c r="J33" s="86" t="s">
        <v>473</v>
      </c>
      <c r="K33" s="87" t="s">
        <v>893</v>
      </c>
      <c r="L33" s="6" t="s">
        <v>894</v>
      </c>
      <c r="M33" s="86">
        <v>3</v>
      </c>
    </row>
    <row r="34" spans="2:13" s="78" customFormat="1" ht="21" customHeight="1" x14ac:dyDescent="0.25">
      <c r="B34" s="84">
        <v>24</v>
      </c>
      <c r="C34" s="85" t="s">
        <v>190</v>
      </c>
      <c r="D34" s="88">
        <v>100218</v>
      </c>
      <c r="E34" s="85">
        <v>3456</v>
      </c>
      <c r="F34" s="85" t="s">
        <v>465</v>
      </c>
      <c r="G34" s="81">
        <v>43</v>
      </c>
      <c r="H34" s="81" t="s">
        <v>793</v>
      </c>
      <c r="I34" s="80" t="s">
        <v>459</v>
      </c>
      <c r="J34" s="86" t="s">
        <v>212</v>
      </c>
      <c r="K34" s="87" t="s">
        <v>338</v>
      </c>
      <c r="L34" s="6" t="s">
        <v>896</v>
      </c>
      <c r="M34" s="86" t="s">
        <v>465</v>
      </c>
    </row>
    <row r="35" spans="2:13" s="78" customFormat="1" ht="10.5" customHeight="1" x14ac:dyDescent="0.25">
      <c r="B35" s="84">
        <v>25</v>
      </c>
      <c r="C35" s="85" t="s">
        <v>194</v>
      </c>
      <c r="D35" s="85" t="s">
        <v>462</v>
      </c>
      <c r="E35" s="85">
        <v>3159</v>
      </c>
      <c r="F35" s="85">
        <v>2</v>
      </c>
      <c r="G35" s="81">
        <v>43</v>
      </c>
      <c r="H35" s="81" t="s">
        <v>793</v>
      </c>
      <c r="I35" s="80" t="s">
        <v>459</v>
      </c>
      <c r="J35" s="86" t="s">
        <v>234</v>
      </c>
      <c r="K35" s="87" t="s">
        <v>211</v>
      </c>
      <c r="L35" s="6" t="s">
        <v>896</v>
      </c>
      <c r="M35" s="86">
        <v>2</v>
      </c>
    </row>
    <row r="36" spans="2:13" s="78" customFormat="1" ht="10.5" customHeight="1" x14ac:dyDescent="0.25">
      <c r="B36" s="84">
        <v>26</v>
      </c>
      <c r="C36" s="85" t="s">
        <v>455</v>
      </c>
      <c r="D36" s="85">
        <v>3.41</v>
      </c>
      <c r="E36" s="85">
        <v>2840</v>
      </c>
      <c r="F36" s="85">
        <v>4</v>
      </c>
      <c r="G36" s="81">
        <v>43</v>
      </c>
      <c r="H36" s="81" t="s">
        <v>793</v>
      </c>
      <c r="I36" s="80" t="s">
        <v>459</v>
      </c>
      <c r="J36" s="86" t="s">
        <v>474</v>
      </c>
      <c r="K36" s="87" t="s">
        <v>204</v>
      </c>
      <c r="L36" s="6" t="s">
        <v>895</v>
      </c>
      <c r="M36" s="115" t="s">
        <v>8</v>
      </c>
    </row>
    <row r="37" spans="2:13" s="78" customFormat="1" ht="10.5" customHeight="1" x14ac:dyDescent="0.25">
      <c r="B37" s="84">
        <v>27</v>
      </c>
      <c r="C37" s="85" t="s">
        <v>456</v>
      </c>
      <c r="D37" s="85">
        <v>4.01</v>
      </c>
      <c r="E37" s="85">
        <v>2767</v>
      </c>
      <c r="F37" s="85">
        <v>4</v>
      </c>
      <c r="G37" s="85">
        <v>20</v>
      </c>
      <c r="H37" s="80" t="s">
        <v>793</v>
      </c>
      <c r="I37" s="93" t="s">
        <v>8</v>
      </c>
      <c r="J37" s="86" t="s">
        <v>475</v>
      </c>
      <c r="K37" s="87" t="s">
        <v>207</v>
      </c>
      <c r="L37" s="6" t="s">
        <v>895</v>
      </c>
      <c r="M37" s="115" t="s">
        <v>8</v>
      </c>
    </row>
    <row r="38" spans="2:13" s="78" customFormat="1" ht="10.5" customHeight="1" x14ac:dyDescent="0.25">
      <c r="B38" s="84">
        <v>28</v>
      </c>
      <c r="C38" s="85" t="s">
        <v>227</v>
      </c>
      <c r="D38" s="85">
        <v>2.5</v>
      </c>
      <c r="E38" s="85">
        <v>3064</v>
      </c>
      <c r="F38" s="85">
        <v>2</v>
      </c>
      <c r="G38" s="81">
        <v>43</v>
      </c>
      <c r="H38" s="81" t="s">
        <v>793</v>
      </c>
      <c r="I38" s="80" t="s">
        <v>459</v>
      </c>
      <c r="J38" s="86" t="s">
        <v>235</v>
      </c>
      <c r="K38" s="87" t="s">
        <v>206</v>
      </c>
      <c r="L38" s="6" t="s">
        <v>896</v>
      </c>
      <c r="M38" s="86">
        <v>2</v>
      </c>
    </row>
    <row r="39" spans="2:13" s="78" customFormat="1" ht="10.5" customHeight="1" x14ac:dyDescent="0.25">
      <c r="B39" s="94">
        <v>29</v>
      </c>
      <c r="C39" s="95" t="s">
        <v>196</v>
      </c>
      <c r="D39" s="95" t="s">
        <v>463</v>
      </c>
      <c r="E39" s="95">
        <v>3094</v>
      </c>
      <c r="F39" s="95">
        <v>2</v>
      </c>
      <c r="G39" s="95">
        <v>43</v>
      </c>
      <c r="H39" s="95" t="s">
        <v>793</v>
      </c>
      <c r="I39" s="95" t="s">
        <v>8</v>
      </c>
      <c r="J39" s="96" t="s">
        <v>236</v>
      </c>
      <c r="K39" s="97" t="s">
        <v>203</v>
      </c>
      <c r="L39" s="12" t="s">
        <v>895</v>
      </c>
      <c r="M39" s="96">
        <v>3</v>
      </c>
    </row>
  </sheetData>
  <sortState xmlns:xlrd2="http://schemas.microsoft.com/office/spreadsheetml/2017/richdata2" ref="A11:R34">
    <sortCondition ref="C11:C34"/>
  </sortState>
  <mergeCells count="9">
    <mergeCell ref="B9:B10"/>
    <mergeCell ref="G9:G10"/>
    <mergeCell ref="D9:F9"/>
    <mergeCell ref="I9:I10"/>
    <mergeCell ref="L9:M9"/>
    <mergeCell ref="L10:M10"/>
    <mergeCell ref="K9:K10"/>
    <mergeCell ref="J9:J10"/>
    <mergeCell ref="C9:C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1"/>
  <sheetViews>
    <sheetView zoomScale="160" zoomScaleNormal="160" workbookViewId="0">
      <selection activeCell="A2" sqref="A2"/>
    </sheetView>
  </sheetViews>
  <sheetFormatPr defaultRowHeight="15" x14ac:dyDescent="0.25"/>
  <cols>
    <col min="1" max="1" width="1.7109375" style="66" customWidth="1"/>
    <col min="2" max="2" width="4.7109375" style="67" customWidth="1"/>
    <col min="3" max="3" width="3" style="104" customWidth="1"/>
    <col min="4" max="4" width="15.7109375" style="73" customWidth="1"/>
    <col min="5" max="5" width="6.28515625" style="98" customWidth="1"/>
    <col min="6" max="6" width="4.28515625" style="67" customWidth="1"/>
    <col min="7" max="7" width="18.28515625" style="66" customWidth="1"/>
    <col min="8" max="8" width="30.7109375" style="66" customWidth="1"/>
    <col min="9" max="11" width="3.7109375" style="67" customWidth="1"/>
    <col min="12" max="12" width="6.28515625" style="67" customWidth="1"/>
    <col min="13" max="16384" width="9.140625" style="66"/>
  </cols>
  <sheetData>
    <row r="1" spans="1:12" ht="18.75" x14ac:dyDescent="0.25">
      <c r="A1" s="65" t="s">
        <v>2057</v>
      </c>
      <c r="B1" s="116"/>
    </row>
    <row r="4" spans="1:12" ht="11.45" customHeight="1" x14ac:dyDescent="0.25">
      <c r="C4" s="107"/>
      <c r="D4" s="74"/>
      <c r="E4" s="102"/>
      <c r="F4" s="68"/>
      <c r="G4" s="69"/>
      <c r="H4" s="34"/>
      <c r="I4" s="68"/>
      <c r="J4" s="68"/>
      <c r="K4" s="68"/>
      <c r="L4" s="68"/>
    </row>
    <row r="5" spans="1:12" ht="11.1" customHeight="1" x14ac:dyDescent="0.25">
      <c r="B5" s="67" t="s">
        <v>349</v>
      </c>
      <c r="C5" s="293" t="s">
        <v>0</v>
      </c>
      <c r="D5" s="295" t="s">
        <v>815</v>
      </c>
      <c r="E5" s="297" t="s">
        <v>796</v>
      </c>
      <c r="F5" s="299" t="s">
        <v>53</v>
      </c>
      <c r="G5" s="295" t="s">
        <v>54</v>
      </c>
      <c r="H5" s="301" t="s">
        <v>2037</v>
      </c>
      <c r="I5" s="292" t="s">
        <v>2040</v>
      </c>
      <c r="J5" s="292"/>
      <c r="K5" s="292"/>
      <c r="L5" s="292"/>
    </row>
    <row r="6" spans="1:12" s="5" customFormat="1" ht="11.1" customHeight="1" x14ac:dyDescent="0.25">
      <c r="B6" s="112"/>
      <c r="C6" s="294"/>
      <c r="D6" s="296"/>
      <c r="E6" s="298"/>
      <c r="F6" s="300"/>
      <c r="G6" s="296"/>
      <c r="H6" s="302"/>
      <c r="I6" s="63" t="s">
        <v>9</v>
      </c>
      <c r="J6" s="72" t="s">
        <v>810</v>
      </c>
      <c r="K6" s="63" t="s">
        <v>29</v>
      </c>
      <c r="L6" s="72" t="s">
        <v>803</v>
      </c>
    </row>
    <row r="7" spans="1:12" s="7" customFormat="1" ht="11.1" customHeight="1" x14ac:dyDescent="0.25">
      <c r="B7" s="6" t="s">
        <v>877</v>
      </c>
      <c r="C7" s="105">
        <v>1</v>
      </c>
      <c r="D7" s="33" t="s">
        <v>795</v>
      </c>
      <c r="E7" s="99" t="s">
        <v>816</v>
      </c>
      <c r="F7" s="32" t="s">
        <v>684</v>
      </c>
      <c r="G7" s="34" t="s">
        <v>168</v>
      </c>
      <c r="H7" s="34" t="s">
        <v>2013</v>
      </c>
      <c r="I7" s="32">
        <v>0</v>
      </c>
      <c r="J7" s="32">
        <v>5</v>
      </c>
      <c r="K7" s="32">
        <v>2</v>
      </c>
      <c r="L7" s="32">
        <v>1</v>
      </c>
    </row>
    <row r="8" spans="1:12" s="7" customFormat="1" ht="11.1" customHeight="1" x14ac:dyDescent="0.25">
      <c r="B8" s="6" t="s">
        <v>877</v>
      </c>
      <c r="C8" s="9">
        <v>2</v>
      </c>
      <c r="D8" s="10" t="s">
        <v>797</v>
      </c>
      <c r="E8" s="100" t="s">
        <v>817</v>
      </c>
      <c r="F8" s="6" t="s">
        <v>804</v>
      </c>
      <c r="G8" s="7" t="s">
        <v>805</v>
      </c>
      <c r="H8" s="7" t="s">
        <v>812</v>
      </c>
      <c r="I8" s="6">
        <v>4</v>
      </c>
      <c r="J8" s="6">
        <v>3</v>
      </c>
      <c r="K8" s="6">
        <v>1</v>
      </c>
      <c r="L8" s="62">
        <v>0</v>
      </c>
    </row>
    <row r="9" spans="1:12" s="7" customFormat="1" ht="11.1" customHeight="1" x14ac:dyDescent="0.25">
      <c r="B9" s="6" t="s">
        <v>877</v>
      </c>
      <c r="C9" s="9" t="s">
        <v>885</v>
      </c>
      <c r="D9" s="10" t="s">
        <v>798</v>
      </c>
      <c r="E9" s="100" t="s">
        <v>818</v>
      </c>
      <c r="F9" s="6" t="s">
        <v>806</v>
      </c>
      <c r="G9" s="7" t="s">
        <v>162</v>
      </c>
      <c r="H9" s="7" t="s">
        <v>2015</v>
      </c>
      <c r="I9" s="6">
        <v>2</v>
      </c>
      <c r="J9" s="6">
        <v>4</v>
      </c>
      <c r="K9" s="6">
        <v>1</v>
      </c>
      <c r="L9" s="6">
        <v>1</v>
      </c>
    </row>
    <row r="10" spans="1:12" s="7" customFormat="1" ht="11.1" customHeight="1" x14ac:dyDescent="0.25">
      <c r="B10" s="6" t="s">
        <v>877</v>
      </c>
      <c r="C10" s="9" t="s">
        <v>887</v>
      </c>
      <c r="D10" s="10" t="s">
        <v>799</v>
      </c>
      <c r="E10" s="100" t="s">
        <v>819</v>
      </c>
      <c r="F10" s="6" t="s">
        <v>85</v>
      </c>
      <c r="G10" s="7" t="s">
        <v>807</v>
      </c>
      <c r="H10" s="7" t="s">
        <v>813</v>
      </c>
      <c r="I10" s="6">
        <v>0</v>
      </c>
      <c r="J10" s="6">
        <v>5</v>
      </c>
      <c r="K10" s="6">
        <v>3</v>
      </c>
      <c r="L10" s="62">
        <v>0</v>
      </c>
    </row>
    <row r="11" spans="1:12" s="7" customFormat="1" ht="11.1" customHeight="1" x14ac:dyDescent="0.25">
      <c r="B11" s="6" t="s">
        <v>877</v>
      </c>
      <c r="C11" s="9" t="s">
        <v>883</v>
      </c>
      <c r="D11" s="10" t="s">
        <v>800</v>
      </c>
      <c r="E11" s="100" t="s">
        <v>820</v>
      </c>
      <c r="F11" s="6" t="s">
        <v>73</v>
      </c>
      <c r="G11" s="7" t="s">
        <v>168</v>
      </c>
      <c r="H11" s="7" t="s">
        <v>2014</v>
      </c>
      <c r="I11" s="6">
        <v>3</v>
      </c>
      <c r="J11" s="6">
        <v>1</v>
      </c>
      <c r="K11" s="6">
        <v>4</v>
      </c>
      <c r="L11" s="62">
        <v>0</v>
      </c>
    </row>
    <row r="12" spans="1:12" s="7" customFormat="1" ht="11.1" customHeight="1" x14ac:dyDescent="0.25">
      <c r="B12" s="6" t="s">
        <v>877</v>
      </c>
      <c r="C12" s="9" t="s">
        <v>886</v>
      </c>
      <c r="D12" s="10" t="s">
        <v>801</v>
      </c>
      <c r="E12" s="100" t="s">
        <v>821</v>
      </c>
      <c r="F12" s="6" t="s">
        <v>137</v>
      </c>
      <c r="G12" s="7" t="s">
        <v>808</v>
      </c>
      <c r="H12" s="7" t="s">
        <v>814</v>
      </c>
      <c r="I12" s="6">
        <v>4</v>
      </c>
      <c r="J12" s="6">
        <v>3</v>
      </c>
      <c r="K12" s="6">
        <v>1</v>
      </c>
      <c r="L12" s="62">
        <v>0</v>
      </c>
    </row>
    <row r="13" spans="1:12" s="7" customFormat="1" ht="11.1" customHeight="1" x14ac:dyDescent="0.25">
      <c r="B13" s="6" t="s">
        <v>877</v>
      </c>
      <c r="C13" s="106">
        <v>7</v>
      </c>
      <c r="D13" s="31" t="s">
        <v>802</v>
      </c>
      <c r="E13" s="101" t="s">
        <v>822</v>
      </c>
      <c r="F13" s="12" t="s">
        <v>166</v>
      </c>
      <c r="G13" s="13" t="s">
        <v>809</v>
      </c>
      <c r="H13" s="13" t="s">
        <v>2016</v>
      </c>
      <c r="I13" s="12">
        <v>3</v>
      </c>
      <c r="J13" s="12">
        <v>5</v>
      </c>
      <c r="K13" s="12">
        <v>0</v>
      </c>
      <c r="L13" s="64">
        <v>0</v>
      </c>
    </row>
    <row r="14" spans="1:12" ht="11.45" customHeight="1" x14ac:dyDescent="0.25">
      <c r="C14" s="107"/>
      <c r="D14" s="74"/>
      <c r="E14" s="102"/>
      <c r="F14" s="68"/>
      <c r="G14" s="69"/>
      <c r="H14" s="69"/>
      <c r="I14" s="68"/>
      <c r="J14" s="68"/>
      <c r="K14" s="68"/>
      <c r="L14" s="68"/>
    </row>
    <row r="15" spans="1:12" ht="11.45" customHeight="1" x14ac:dyDescent="0.25">
      <c r="H15" s="34"/>
    </row>
    <row r="16" spans="1:12" ht="11.1" customHeight="1" x14ac:dyDescent="0.25">
      <c r="B16" s="67" t="s">
        <v>350</v>
      </c>
      <c r="C16" s="293" t="s">
        <v>0</v>
      </c>
      <c r="D16" s="295" t="s">
        <v>815</v>
      </c>
      <c r="E16" s="297" t="s">
        <v>796</v>
      </c>
      <c r="F16" s="299" t="s">
        <v>53</v>
      </c>
      <c r="G16" s="295" t="s">
        <v>54</v>
      </c>
      <c r="H16" s="301" t="s">
        <v>2037</v>
      </c>
      <c r="I16" s="292" t="s">
        <v>2039</v>
      </c>
      <c r="J16" s="292"/>
      <c r="K16" s="292"/>
      <c r="L16" s="292"/>
    </row>
    <row r="17" spans="2:13" ht="11.1" customHeight="1" x14ac:dyDescent="0.25">
      <c r="C17" s="294"/>
      <c r="D17" s="296"/>
      <c r="E17" s="298"/>
      <c r="F17" s="300"/>
      <c r="G17" s="296"/>
      <c r="H17" s="302"/>
      <c r="I17" s="63" t="s">
        <v>9</v>
      </c>
      <c r="J17" s="72" t="s">
        <v>810</v>
      </c>
      <c r="K17" s="63" t="s">
        <v>29</v>
      </c>
      <c r="L17" s="72" t="s">
        <v>803</v>
      </c>
    </row>
    <row r="18" spans="2:13" s="7" customFormat="1" ht="11.1" customHeight="1" x14ac:dyDescent="0.25">
      <c r="B18" s="6" t="s">
        <v>876</v>
      </c>
      <c r="C18" s="105">
        <v>1</v>
      </c>
      <c r="D18" s="33" t="s">
        <v>829</v>
      </c>
      <c r="E18" s="99" t="s">
        <v>816</v>
      </c>
      <c r="F18" s="6" t="s">
        <v>82</v>
      </c>
      <c r="G18" s="33" t="s">
        <v>852</v>
      </c>
      <c r="H18" s="33" t="s">
        <v>2019</v>
      </c>
      <c r="I18" s="32">
        <v>2</v>
      </c>
      <c r="J18" s="32">
        <v>1</v>
      </c>
      <c r="K18" s="32">
        <v>5</v>
      </c>
      <c r="L18" s="62">
        <v>0</v>
      </c>
      <c r="M18" s="66"/>
    </row>
    <row r="19" spans="2:13" s="7" customFormat="1" ht="11.1" customHeight="1" x14ac:dyDescent="0.25">
      <c r="B19" s="6" t="s">
        <v>876</v>
      </c>
      <c r="C19" s="9">
        <v>2</v>
      </c>
      <c r="D19" s="33" t="s">
        <v>830</v>
      </c>
      <c r="E19" s="99" t="s">
        <v>817</v>
      </c>
      <c r="F19" s="32" t="s">
        <v>66</v>
      </c>
      <c r="G19" s="33" t="s">
        <v>853</v>
      </c>
      <c r="H19" s="33" t="s">
        <v>2020</v>
      </c>
      <c r="I19" s="32">
        <v>2</v>
      </c>
      <c r="J19" s="32">
        <v>4</v>
      </c>
      <c r="K19" s="32">
        <v>2</v>
      </c>
      <c r="L19" s="62">
        <v>0</v>
      </c>
      <c r="M19" s="66"/>
    </row>
    <row r="20" spans="2:13" s="7" customFormat="1" ht="11.1" customHeight="1" x14ac:dyDescent="0.25">
      <c r="B20" s="6" t="s">
        <v>876</v>
      </c>
      <c r="C20" s="9">
        <v>3</v>
      </c>
      <c r="D20" s="33" t="s">
        <v>831</v>
      </c>
      <c r="E20" s="99" t="s">
        <v>818</v>
      </c>
      <c r="F20" s="32" t="s">
        <v>77</v>
      </c>
      <c r="G20" s="33" t="s">
        <v>854</v>
      </c>
      <c r="H20" s="33" t="s">
        <v>2017</v>
      </c>
      <c r="I20" s="32">
        <v>1</v>
      </c>
      <c r="J20" s="32">
        <v>6</v>
      </c>
      <c r="K20" s="32">
        <v>1</v>
      </c>
      <c r="L20" s="62">
        <v>0</v>
      </c>
      <c r="M20" s="66"/>
    </row>
    <row r="21" spans="2:13" s="7" customFormat="1" ht="11.1" customHeight="1" x14ac:dyDescent="0.25">
      <c r="B21" s="6" t="s">
        <v>876</v>
      </c>
      <c r="C21" s="9">
        <v>4</v>
      </c>
      <c r="D21" s="33" t="s">
        <v>832</v>
      </c>
      <c r="E21" s="99" t="s">
        <v>819</v>
      </c>
      <c r="F21" s="32" t="s">
        <v>70</v>
      </c>
      <c r="G21" s="33" t="s">
        <v>855</v>
      </c>
      <c r="H21" s="33" t="s">
        <v>2021</v>
      </c>
      <c r="I21" s="32">
        <v>4</v>
      </c>
      <c r="J21" s="32">
        <v>1</v>
      </c>
      <c r="K21" s="32">
        <v>3</v>
      </c>
      <c r="L21" s="62">
        <v>0</v>
      </c>
      <c r="M21" s="66"/>
    </row>
    <row r="22" spans="2:13" s="7" customFormat="1" ht="11.1" customHeight="1" x14ac:dyDescent="0.25">
      <c r="B22" s="6" t="s">
        <v>876</v>
      </c>
      <c r="C22" s="9">
        <v>5</v>
      </c>
      <c r="D22" s="33" t="s">
        <v>833</v>
      </c>
      <c r="E22" s="99" t="s">
        <v>820</v>
      </c>
      <c r="F22" s="32" t="s">
        <v>67</v>
      </c>
      <c r="G22" s="33" t="s">
        <v>856</v>
      </c>
      <c r="H22" s="33" t="s">
        <v>2022</v>
      </c>
      <c r="I22" s="32">
        <v>3</v>
      </c>
      <c r="J22" s="32">
        <v>3</v>
      </c>
      <c r="K22" s="32">
        <v>1</v>
      </c>
      <c r="L22" s="32">
        <v>1</v>
      </c>
      <c r="M22" s="66"/>
    </row>
    <row r="23" spans="2:13" s="7" customFormat="1" ht="11.1" customHeight="1" x14ac:dyDescent="0.25">
      <c r="B23" s="6" t="s">
        <v>876</v>
      </c>
      <c r="C23" s="9">
        <v>6</v>
      </c>
      <c r="D23" s="33" t="s">
        <v>834</v>
      </c>
      <c r="E23" s="99" t="s">
        <v>821</v>
      </c>
      <c r="F23" s="32" t="s">
        <v>142</v>
      </c>
      <c r="G23" s="33" t="s">
        <v>857</v>
      </c>
      <c r="H23" s="33" t="s">
        <v>2018</v>
      </c>
      <c r="I23" s="32">
        <v>2</v>
      </c>
      <c r="J23" s="32">
        <v>5</v>
      </c>
      <c r="K23" s="32">
        <v>1</v>
      </c>
      <c r="L23" s="62">
        <v>0</v>
      </c>
      <c r="M23" s="66"/>
    </row>
    <row r="24" spans="2:13" s="7" customFormat="1" ht="11.1" customHeight="1" x14ac:dyDescent="0.25">
      <c r="B24" s="6" t="s">
        <v>876</v>
      </c>
      <c r="C24" s="9">
        <v>7</v>
      </c>
      <c r="D24" s="33" t="s">
        <v>835</v>
      </c>
      <c r="E24" s="99" t="s">
        <v>822</v>
      </c>
      <c r="F24" s="32" t="s">
        <v>128</v>
      </c>
      <c r="G24" s="33" t="s">
        <v>858</v>
      </c>
      <c r="H24" s="33" t="s">
        <v>848</v>
      </c>
      <c r="I24" s="32">
        <v>0</v>
      </c>
      <c r="J24" s="32">
        <v>8</v>
      </c>
      <c r="K24" s="32">
        <v>0</v>
      </c>
      <c r="L24" s="62">
        <v>0</v>
      </c>
      <c r="M24" s="66"/>
    </row>
    <row r="25" spans="2:13" s="7" customFormat="1" ht="11.1" customHeight="1" x14ac:dyDescent="0.25">
      <c r="B25" s="6" t="s">
        <v>876</v>
      </c>
      <c r="C25" s="108" t="s">
        <v>880</v>
      </c>
      <c r="D25" s="10" t="s">
        <v>798</v>
      </c>
      <c r="E25" s="100" t="s">
        <v>836</v>
      </c>
      <c r="F25" s="6" t="s">
        <v>806</v>
      </c>
      <c r="G25" s="7" t="s">
        <v>857</v>
      </c>
      <c r="H25" s="7" t="s">
        <v>2023</v>
      </c>
      <c r="I25" s="6">
        <v>4</v>
      </c>
      <c r="J25" s="6">
        <v>3</v>
      </c>
      <c r="K25" s="6">
        <v>1</v>
      </c>
      <c r="L25" s="62">
        <v>0</v>
      </c>
      <c r="M25" s="66"/>
    </row>
    <row r="26" spans="2:13" s="7" customFormat="1" ht="11.1" customHeight="1" x14ac:dyDescent="0.25">
      <c r="B26" s="6" t="s">
        <v>876</v>
      </c>
      <c r="C26" s="9">
        <v>9</v>
      </c>
      <c r="D26" s="10" t="s">
        <v>843</v>
      </c>
      <c r="E26" s="100" t="s">
        <v>837</v>
      </c>
      <c r="F26" s="6" t="s">
        <v>116</v>
      </c>
      <c r="G26" s="7" t="s">
        <v>859</v>
      </c>
      <c r="H26" s="7" t="s">
        <v>2026</v>
      </c>
      <c r="I26" s="6">
        <v>3</v>
      </c>
      <c r="J26" s="6">
        <v>5</v>
      </c>
      <c r="K26" s="6">
        <v>0</v>
      </c>
      <c r="L26" s="62">
        <v>0</v>
      </c>
      <c r="M26" s="66"/>
    </row>
    <row r="27" spans="2:13" s="7" customFormat="1" ht="11.1" customHeight="1" x14ac:dyDescent="0.25">
      <c r="B27" s="6" t="s">
        <v>876</v>
      </c>
      <c r="C27" s="9" t="s">
        <v>881</v>
      </c>
      <c r="D27" s="10" t="s">
        <v>800</v>
      </c>
      <c r="E27" s="100" t="s">
        <v>838</v>
      </c>
      <c r="F27" s="6" t="s">
        <v>73</v>
      </c>
      <c r="G27" s="7" t="s">
        <v>860</v>
      </c>
      <c r="H27" s="7" t="s">
        <v>2024</v>
      </c>
      <c r="I27" s="6">
        <v>1</v>
      </c>
      <c r="J27" s="6">
        <v>4</v>
      </c>
      <c r="K27" s="6">
        <v>3</v>
      </c>
      <c r="L27" s="62">
        <v>0</v>
      </c>
      <c r="M27" s="66"/>
    </row>
    <row r="28" spans="2:13" s="7" customFormat="1" ht="11.1" customHeight="1" x14ac:dyDescent="0.25">
      <c r="B28" s="6" t="s">
        <v>876</v>
      </c>
      <c r="C28" s="9">
        <v>11</v>
      </c>
      <c r="D28" s="10" t="s">
        <v>844</v>
      </c>
      <c r="E28" s="100" t="s">
        <v>839</v>
      </c>
      <c r="F28" s="6" t="s">
        <v>127</v>
      </c>
      <c r="G28" s="7" t="s">
        <v>857</v>
      </c>
      <c r="H28" s="7" t="s">
        <v>849</v>
      </c>
      <c r="I28" s="6">
        <v>3</v>
      </c>
      <c r="J28" s="6">
        <v>3</v>
      </c>
      <c r="K28" s="6">
        <v>2</v>
      </c>
      <c r="L28" s="62">
        <v>0</v>
      </c>
      <c r="M28" s="66"/>
    </row>
    <row r="29" spans="2:13" s="7" customFormat="1" ht="11.1" customHeight="1" x14ac:dyDescent="0.25">
      <c r="B29" s="6" t="s">
        <v>876</v>
      </c>
      <c r="C29" s="9">
        <v>12</v>
      </c>
      <c r="D29" s="10" t="s">
        <v>845</v>
      </c>
      <c r="E29" s="100" t="s">
        <v>840</v>
      </c>
      <c r="F29" s="6" t="s">
        <v>129</v>
      </c>
      <c r="G29" s="7" t="s">
        <v>861</v>
      </c>
      <c r="H29" s="7" t="s">
        <v>850</v>
      </c>
      <c r="I29" s="6">
        <v>1</v>
      </c>
      <c r="J29" s="6">
        <v>6</v>
      </c>
      <c r="K29" s="6">
        <v>1</v>
      </c>
      <c r="L29" s="62">
        <v>0</v>
      </c>
      <c r="M29" s="66"/>
    </row>
    <row r="30" spans="2:13" s="7" customFormat="1" ht="11.1" customHeight="1" x14ac:dyDescent="0.25">
      <c r="B30" s="6" t="s">
        <v>876</v>
      </c>
      <c r="C30" s="9">
        <v>13</v>
      </c>
      <c r="D30" s="10" t="s">
        <v>846</v>
      </c>
      <c r="E30" s="100" t="s">
        <v>841</v>
      </c>
      <c r="F30" s="6" t="s">
        <v>76</v>
      </c>
      <c r="G30" s="7" t="s">
        <v>862</v>
      </c>
      <c r="H30" s="7" t="s">
        <v>2025</v>
      </c>
      <c r="I30" s="6">
        <v>4</v>
      </c>
      <c r="J30" s="6">
        <v>4</v>
      </c>
      <c r="K30" s="6">
        <v>0</v>
      </c>
      <c r="L30" s="62">
        <v>0</v>
      </c>
      <c r="M30" s="66"/>
    </row>
    <row r="31" spans="2:13" s="7" customFormat="1" ht="11.1" customHeight="1" x14ac:dyDescent="0.25">
      <c r="B31" s="6" t="s">
        <v>876</v>
      </c>
      <c r="C31" s="106">
        <v>14</v>
      </c>
      <c r="D31" s="31" t="s">
        <v>847</v>
      </c>
      <c r="E31" s="101" t="s">
        <v>842</v>
      </c>
      <c r="F31" s="12" t="s">
        <v>121</v>
      </c>
      <c r="G31" s="13" t="s">
        <v>857</v>
      </c>
      <c r="H31" s="13" t="s">
        <v>851</v>
      </c>
      <c r="I31" s="12">
        <v>0</v>
      </c>
      <c r="J31" s="12">
        <v>8</v>
      </c>
      <c r="K31" s="12">
        <v>0</v>
      </c>
      <c r="L31" s="64">
        <v>0</v>
      </c>
      <c r="M31" s="66"/>
    </row>
    <row r="32" spans="2:13" s="7" customFormat="1" ht="11.45" customHeight="1" x14ac:dyDescent="0.25">
      <c r="B32" s="6"/>
      <c r="C32" s="54"/>
      <c r="D32" s="33"/>
      <c r="E32" s="99"/>
      <c r="F32" s="32"/>
      <c r="G32" s="34"/>
      <c r="H32" s="34"/>
      <c r="I32" s="32"/>
      <c r="J32" s="32"/>
      <c r="K32" s="32"/>
      <c r="L32" s="32"/>
    </row>
    <row r="33" spans="2:12" s="7" customFormat="1" ht="11.45" customHeight="1" x14ac:dyDescent="0.25">
      <c r="B33" s="6"/>
      <c r="C33" s="49"/>
      <c r="D33" s="10"/>
      <c r="E33" s="100"/>
      <c r="F33" s="6"/>
      <c r="H33" s="34"/>
      <c r="I33" s="6"/>
      <c r="J33" s="6"/>
      <c r="K33" s="6"/>
      <c r="L33" s="6"/>
    </row>
    <row r="34" spans="2:12" s="7" customFormat="1" ht="11.1" customHeight="1" x14ac:dyDescent="0.25">
      <c r="B34" s="67" t="s">
        <v>385</v>
      </c>
      <c r="C34" s="293" t="s">
        <v>0</v>
      </c>
      <c r="D34" s="295" t="s">
        <v>815</v>
      </c>
      <c r="E34" s="297" t="s">
        <v>796</v>
      </c>
      <c r="F34" s="299" t="s">
        <v>53</v>
      </c>
      <c r="G34" s="295" t="s">
        <v>54</v>
      </c>
      <c r="H34" s="301" t="s">
        <v>2037</v>
      </c>
      <c r="I34" s="292" t="s">
        <v>2038</v>
      </c>
      <c r="J34" s="292"/>
      <c r="K34" s="292"/>
      <c r="L34" s="292"/>
    </row>
    <row r="35" spans="2:12" s="7" customFormat="1" ht="11.1" customHeight="1" x14ac:dyDescent="0.25">
      <c r="B35" s="6"/>
      <c r="C35" s="294"/>
      <c r="D35" s="296"/>
      <c r="E35" s="298"/>
      <c r="F35" s="300"/>
      <c r="G35" s="296"/>
      <c r="H35" s="302"/>
      <c r="I35" s="63" t="s">
        <v>9</v>
      </c>
      <c r="J35" s="72" t="s">
        <v>810</v>
      </c>
      <c r="K35" s="63" t="s">
        <v>29</v>
      </c>
      <c r="L35" s="72" t="s">
        <v>803</v>
      </c>
    </row>
    <row r="36" spans="2:12" s="7" customFormat="1" ht="11.1" customHeight="1" x14ac:dyDescent="0.25">
      <c r="B36" s="6" t="s">
        <v>875</v>
      </c>
      <c r="C36" s="105">
        <v>1</v>
      </c>
      <c r="D36" s="33" t="s">
        <v>863</v>
      </c>
      <c r="E36" s="99" t="s">
        <v>816</v>
      </c>
      <c r="F36" s="6" t="s">
        <v>72</v>
      </c>
      <c r="G36" s="33" t="s">
        <v>901</v>
      </c>
      <c r="H36" s="33" t="s">
        <v>2028</v>
      </c>
      <c r="I36" s="32">
        <v>2</v>
      </c>
      <c r="J36" s="32">
        <v>2</v>
      </c>
      <c r="K36" s="32">
        <v>3</v>
      </c>
      <c r="L36" s="32">
        <v>1</v>
      </c>
    </row>
    <row r="37" spans="2:12" s="7" customFormat="1" ht="11.1" customHeight="1" x14ac:dyDescent="0.25">
      <c r="B37" s="6" t="s">
        <v>875</v>
      </c>
      <c r="C37" s="9">
        <v>2</v>
      </c>
      <c r="D37" s="33" t="s">
        <v>864</v>
      </c>
      <c r="E37" s="99" t="s">
        <v>817</v>
      </c>
      <c r="F37" s="6" t="s">
        <v>111</v>
      </c>
      <c r="G37" s="33" t="s">
        <v>888</v>
      </c>
      <c r="H37" s="33" t="s">
        <v>2029</v>
      </c>
      <c r="I37" s="32">
        <v>3</v>
      </c>
      <c r="J37" s="32">
        <v>3</v>
      </c>
      <c r="K37" s="32">
        <v>2</v>
      </c>
      <c r="L37" s="62">
        <v>0</v>
      </c>
    </row>
    <row r="38" spans="2:12" s="7" customFormat="1" ht="11.1" customHeight="1" x14ac:dyDescent="0.25">
      <c r="B38" s="6" t="s">
        <v>875</v>
      </c>
      <c r="C38" s="9">
        <v>3</v>
      </c>
      <c r="D38" s="33" t="s">
        <v>865</v>
      </c>
      <c r="E38" s="99" t="s">
        <v>818</v>
      </c>
      <c r="F38" s="6" t="s">
        <v>77</v>
      </c>
      <c r="G38" s="33" t="s">
        <v>902</v>
      </c>
      <c r="H38" s="33" t="s">
        <v>2027</v>
      </c>
      <c r="I38" s="32">
        <v>3</v>
      </c>
      <c r="J38" s="32">
        <v>4</v>
      </c>
      <c r="K38" s="32">
        <v>1</v>
      </c>
      <c r="L38" s="62">
        <v>0</v>
      </c>
    </row>
    <row r="39" spans="2:12" s="7" customFormat="1" ht="11.1" customHeight="1" x14ac:dyDescent="0.25">
      <c r="B39" s="6" t="s">
        <v>875</v>
      </c>
      <c r="C39" s="9">
        <v>4</v>
      </c>
      <c r="D39" s="33" t="s">
        <v>866</v>
      </c>
      <c r="E39" s="99" t="s">
        <v>819</v>
      </c>
      <c r="F39" s="6" t="s">
        <v>72</v>
      </c>
      <c r="G39" s="33" t="s">
        <v>901</v>
      </c>
      <c r="H39" s="33" t="s">
        <v>2030</v>
      </c>
      <c r="I39" s="32">
        <v>6</v>
      </c>
      <c r="J39" s="32">
        <v>0</v>
      </c>
      <c r="K39" s="32">
        <v>2</v>
      </c>
      <c r="L39" s="62">
        <v>0</v>
      </c>
    </row>
    <row r="40" spans="2:12" s="7" customFormat="1" ht="11.1" customHeight="1" x14ac:dyDescent="0.25">
      <c r="B40" s="6" t="s">
        <v>875</v>
      </c>
      <c r="C40" s="108" t="s">
        <v>883</v>
      </c>
      <c r="D40" s="33" t="s">
        <v>799</v>
      </c>
      <c r="E40" s="99" t="s">
        <v>820</v>
      </c>
      <c r="F40" s="6" t="s">
        <v>85</v>
      </c>
      <c r="G40" s="33" t="s">
        <v>807</v>
      </c>
      <c r="H40" s="33" t="s">
        <v>2031</v>
      </c>
      <c r="I40" s="32">
        <v>1</v>
      </c>
      <c r="J40" s="32">
        <v>5</v>
      </c>
      <c r="K40" s="32">
        <v>2</v>
      </c>
      <c r="L40" s="62">
        <v>0</v>
      </c>
    </row>
    <row r="41" spans="2:12" s="7" customFormat="1" ht="11.1" customHeight="1" x14ac:dyDescent="0.25">
      <c r="B41" s="6" t="s">
        <v>875</v>
      </c>
      <c r="C41" s="9">
        <v>6</v>
      </c>
      <c r="D41" s="33" t="s">
        <v>867</v>
      </c>
      <c r="E41" s="99" t="s">
        <v>821</v>
      </c>
      <c r="F41" s="6" t="s">
        <v>741</v>
      </c>
      <c r="G41" s="33" t="s">
        <v>168</v>
      </c>
      <c r="H41" s="33" t="s">
        <v>2032</v>
      </c>
      <c r="I41" s="32">
        <v>2</v>
      </c>
      <c r="J41" s="32">
        <v>4</v>
      </c>
      <c r="K41" s="32">
        <v>2</v>
      </c>
      <c r="L41" s="62">
        <v>0</v>
      </c>
    </row>
    <row r="42" spans="2:12" ht="11.1" customHeight="1" x14ac:dyDescent="0.25">
      <c r="B42" s="6" t="s">
        <v>875</v>
      </c>
      <c r="C42" s="9">
        <v>7</v>
      </c>
      <c r="D42" s="33" t="s">
        <v>868</v>
      </c>
      <c r="E42" s="99" t="s">
        <v>822</v>
      </c>
      <c r="F42" s="6" t="s">
        <v>110</v>
      </c>
      <c r="G42" s="33" t="s">
        <v>856</v>
      </c>
      <c r="H42" s="33" t="s">
        <v>878</v>
      </c>
      <c r="I42" s="32">
        <v>2</v>
      </c>
      <c r="J42" s="32">
        <v>5</v>
      </c>
      <c r="K42" s="32">
        <v>1</v>
      </c>
      <c r="L42" s="62">
        <v>0</v>
      </c>
    </row>
    <row r="43" spans="2:12" ht="11.1" customHeight="1" x14ac:dyDescent="0.25">
      <c r="B43" s="6" t="s">
        <v>875</v>
      </c>
      <c r="C43" s="9">
        <v>8</v>
      </c>
      <c r="D43" s="33" t="s">
        <v>869</v>
      </c>
      <c r="E43" s="100" t="s">
        <v>836</v>
      </c>
      <c r="F43" s="6" t="s">
        <v>260</v>
      </c>
      <c r="G43" s="33" t="s">
        <v>903</v>
      </c>
      <c r="H43" s="33" t="s">
        <v>879</v>
      </c>
      <c r="I43" s="32">
        <v>3</v>
      </c>
      <c r="J43" s="32">
        <v>4</v>
      </c>
      <c r="K43" s="32">
        <v>1</v>
      </c>
      <c r="L43" s="62">
        <v>0</v>
      </c>
    </row>
    <row r="44" spans="2:12" ht="11.1" customHeight="1" x14ac:dyDescent="0.25">
      <c r="B44" s="6" t="s">
        <v>875</v>
      </c>
      <c r="C44" s="108" t="s">
        <v>882</v>
      </c>
      <c r="D44" s="33" t="s">
        <v>801</v>
      </c>
      <c r="E44" s="100" t="s">
        <v>837</v>
      </c>
      <c r="F44" s="6" t="s">
        <v>137</v>
      </c>
      <c r="G44" s="7" t="s">
        <v>808</v>
      </c>
      <c r="H44" s="33" t="s">
        <v>884</v>
      </c>
      <c r="I44" s="32">
        <v>2</v>
      </c>
      <c r="J44" s="32">
        <v>6</v>
      </c>
      <c r="K44" s="32">
        <v>0</v>
      </c>
      <c r="L44" s="62">
        <v>0</v>
      </c>
    </row>
    <row r="45" spans="2:12" ht="11.1" customHeight="1" x14ac:dyDescent="0.25">
      <c r="B45" s="6" t="s">
        <v>875</v>
      </c>
      <c r="C45" s="9">
        <v>10</v>
      </c>
      <c r="D45" s="33" t="s">
        <v>870</v>
      </c>
      <c r="E45" s="100" t="s">
        <v>838</v>
      </c>
      <c r="F45" s="6" t="s">
        <v>589</v>
      </c>
      <c r="G45" s="33" t="s">
        <v>904</v>
      </c>
      <c r="H45" s="33" t="s">
        <v>2033</v>
      </c>
      <c r="I45" s="32">
        <v>4</v>
      </c>
      <c r="J45" s="32">
        <v>4</v>
      </c>
      <c r="K45" s="32">
        <v>0</v>
      </c>
      <c r="L45" s="62">
        <v>0</v>
      </c>
    </row>
    <row r="46" spans="2:12" ht="11.1" customHeight="1" x14ac:dyDescent="0.25">
      <c r="B46" s="6" t="s">
        <v>875</v>
      </c>
      <c r="C46" s="9">
        <v>11</v>
      </c>
      <c r="D46" s="33" t="s">
        <v>871</v>
      </c>
      <c r="E46" s="100" t="s">
        <v>839</v>
      </c>
      <c r="F46" s="6" t="s">
        <v>97</v>
      </c>
      <c r="G46" s="33" t="s">
        <v>901</v>
      </c>
      <c r="H46" s="33" t="s">
        <v>2034</v>
      </c>
      <c r="I46" s="32">
        <v>5</v>
      </c>
      <c r="J46" s="32">
        <v>3</v>
      </c>
      <c r="K46" s="32">
        <v>0</v>
      </c>
      <c r="L46" s="62">
        <v>0</v>
      </c>
    </row>
    <row r="47" spans="2:12" ht="11.1" customHeight="1" x14ac:dyDescent="0.25">
      <c r="B47" s="6" t="s">
        <v>875</v>
      </c>
      <c r="C47" s="9">
        <v>12</v>
      </c>
      <c r="D47" s="33" t="s">
        <v>872</v>
      </c>
      <c r="E47" s="100" t="s">
        <v>840</v>
      </c>
      <c r="F47" s="6" t="s">
        <v>128</v>
      </c>
      <c r="G47" s="33" t="s">
        <v>889</v>
      </c>
      <c r="H47" s="33" t="s">
        <v>848</v>
      </c>
      <c r="I47" s="32">
        <v>2</v>
      </c>
      <c r="J47" s="32">
        <v>6</v>
      </c>
      <c r="K47" s="32">
        <v>0</v>
      </c>
      <c r="L47" s="62">
        <v>0</v>
      </c>
    </row>
    <row r="48" spans="2:12" ht="11.1" customHeight="1" x14ac:dyDescent="0.25">
      <c r="B48" s="6" t="s">
        <v>875</v>
      </c>
      <c r="C48" s="9">
        <v>13</v>
      </c>
      <c r="D48" s="33" t="s">
        <v>873</v>
      </c>
      <c r="E48" s="100" t="s">
        <v>841</v>
      </c>
      <c r="F48" s="6" t="s">
        <v>169</v>
      </c>
      <c r="G48" s="33" t="s">
        <v>906</v>
      </c>
      <c r="H48" s="33" t="s">
        <v>2035</v>
      </c>
      <c r="I48" s="32">
        <v>3</v>
      </c>
      <c r="J48" s="32">
        <v>4</v>
      </c>
      <c r="K48" s="32">
        <v>1</v>
      </c>
      <c r="L48" s="62">
        <v>0</v>
      </c>
    </row>
    <row r="49" spans="2:12" ht="11.1" customHeight="1" x14ac:dyDescent="0.25">
      <c r="B49" s="12" t="s">
        <v>875</v>
      </c>
      <c r="C49" s="106">
        <v>14</v>
      </c>
      <c r="D49" s="31" t="s">
        <v>874</v>
      </c>
      <c r="E49" s="101" t="s">
        <v>842</v>
      </c>
      <c r="F49" s="12" t="s">
        <v>102</v>
      </c>
      <c r="G49" s="31" t="s">
        <v>905</v>
      </c>
      <c r="H49" s="31" t="s">
        <v>2036</v>
      </c>
      <c r="I49" s="12">
        <v>1</v>
      </c>
      <c r="J49" s="12">
        <v>6</v>
      </c>
      <c r="K49" s="12">
        <v>1</v>
      </c>
      <c r="L49" s="64">
        <v>0</v>
      </c>
    </row>
    <row r="50" spans="2:12" x14ac:dyDescent="0.25">
      <c r="B50" s="103"/>
      <c r="C50" s="107"/>
      <c r="D50" s="74"/>
      <c r="E50" s="102"/>
      <c r="F50" s="68"/>
      <c r="G50" s="69"/>
      <c r="H50" s="69"/>
      <c r="I50" s="68"/>
      <c r="J50" s="68"/>
      <c r="K50" s="68"/>
      <c r="L50" s="68"/>
    </row>
    <row r="51" spans="2:12" x14ac:dyDescent="0.25">
      <c r="B51" s="103"/>
      <c r="C51" s="107"/>
      <c r="D51" s="74"/>
      <c r="E51" s="102"/>
      <c r="F51" s="68"/>
      <c r="G51" s="69"/>
      <c r="H51" s="69"/>
      <c r="I51" s="68"/>
      <c r="J51" s="68"/>
      <c r="K51" s="68"/>
      <c r="L51" s="68"/>
    </row>
  </sheetData>
  <sortState xmlns:xlrd2="http://schemas.microsoft.com/office/spreadsheetml/2017/richdata2" ref="A61:L95">
    <sortCondition ref="D61:D95"/>
  </sortState>
  <mergeCells count="21">
    <mergeCell ref="I16:L16"/>
    <mergeCell ref="C16:C17"/>
    <mergeCell ref="D16:D17"/>
    <mergeCell ref="E16:E17"/>
    <mergeCell ref="F16:F17"/>
    <mergeCell ref="G16:G17"/>
    <mergeCell ref="H16:H17"/>
    <mergeCell ref="I34:L34"/>
    <mergeCell ref="C34:C35"/>
    <mergeCell ref="D34:D35"/>
    <mergeCell ref="E34:E35"/>
    <mergeCell ref="F34:F35"/>
    <mergeCell ref="G34:G35"/>
    <mergeCell ref="H34:H35"/>
    <mergeCell ref="I5:L5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85"/>
  <sheetViews>
    <sheetView zoomScaleNormal="100" workbookViewId="0">
      <selection activeCell="A9" sqref="A9"/>
    </sheetView>
  </sheetViews>
  <sheetFormatPr defaultRowHeight="12" x14ac:dyDescent="0.25"/>
  <cols>
    <col min="1" max="1" width="3.7109375" style="7" customWidth="1"/>
    <col min="2" max="2" width="3.7109375" style="6" customWidth="1"/>
    <col min="3" max="3" width="1.7109375" style="6" customWidth="1"/>
    <col min="4" max="4" width="14.7109375" style="49" customWidth="1"/>
    <col min="5" max="5" width="4.28515625" style="6" customWidth="1"/>
    <col min="6" max="6" width="3.7109375" style="40" customWidth="1"/>
    <col min="7" max="7" width="4.28515625" style="22" hidden="1" customWidth="1"/>
    <col min="8" max="8" width="6.28515625" style="8" hidden="1" customWidth="1"/>
    <col min="9" max="9" width="5.28515625" style="8" customWidth="1"/>
    <col min="10" max="17" width="9.7109375" style="42" customWidth="1"/>
    <col min="18" max="18" width="4.7109375" style="42" customWidth="1"/>
    <col min="19" max="19" width="3.7109375" style="42" customWidth="1"/>
    <col min="20" max="20" width="3.7109375" style="10" customWidth="1"/>
    <col min="21" max="21" width="3.5703125" style="6" customWidth="1"/>
    <col min="22" max="22" width="14.7109375" style="6" customWidth="1"/>
    <col min="23" max="23" width="4.7109375" style="6" customWidth="1"/>
    <col min="24" max="24" width="0.85546875" style="195" customWidth="1"/>
    <col min="25" max="25" width="26.7109375" style="6" customWidth="1"/>
    <col min="26" max="28" width="4" style="6" customWidth="1"/>
    <col min="29" max="30" width="4" style="7" customWidth="1"/>
    <col min="31" max="16384" width="9.140625" style="7"/>
  </cols>
  <sheetData>
    <row r="1" spans="1:30" ht="18.75" x14ac:dyDescent="0.25">
      <c r="A1" s="47" t="s">
        <v>348</v>
      </c>
      <c r="B1" s="52"/>
    </row>
    <row r="2" spans="1:30" ht="18.75" x14ac:dyDescent="0.25">
      <c r="A2" s="47"/>
      <c r="B2" s="52"/>
      <c r="C2" s="270"/>
      <c r="E2" s="270"/>
      <c r="G2" s="271"/>
      <c r="T2" s="272"/>
      <c r="U2" s="270"/>
      <c r="V2" s="190"/>
      <c r="W2" s="190"/>
      <c r="X2" s="190"/>
      <c r="Y2" s="190"/>
      <c r="Z2" s="190"/>
      <c r="AA2" s="190"/>
      <c r="AB2" s="190"/>
      <c r="AC2" s="17"/>
      <c r="AD2" s="17"/>
    </row>
    <row r="3" spans="1:30" x14ac:dyDescent="0.25">
      <c r="T3" s="268"/>
      <c r="V3" s="190"/>
      <c r="W3" s="190"/>
      <c r="X3" s="190"/>
      <c r="Y3" s="190"/>
      <c r="Z3" s="190"/>
      <c r="AA3" s="190"/>
      <c r="AB3" s="190"/>
      <c r="AC3" s="17"/>
      <c r="AD3" s="17"/>
    </row>
    <row r="4" spans="1:30" ht="11.45" customHeight="1" x14ac:dyDescent="0.25">
      <c r="B4" s="275" t="s">
        <v>2053</v>
      </c>
      <c r="T4" s="268"/>
      <c r="V4" s="292" t="s">
        <v>1319</v>
      </c>
      <c r="W4" s="292" t="s">
        <v>184</v>
      </c>
      <c r="X4" s="193"/>
      <c r="Y4" s="303" t="s">
        <v>1730</v>
      </c>
      <c r="Z4" s="199" t="s">
        <v>1499</v>
      </c>
      <c r="AA4" s="3"/>
      <c r="AB4" s="3"/>
      <c r="AC4" s="4"/>
      <c r="AD4" s="4"/>
    </row>
    <row r="5" spans="1:30" ht="11.45" customHeight="1" x14ac:dyDescent="0.25">
      <c r="T5" s="268"/>
      <c r="V5" s="305"/>
      <c r="W5" s="305"/>
      <c r="X5" s="198"/>
      <c r="Y5" s="304"/>
      <c r="Z5" s="198">
        <v>20</v>
      </c>
      <c r="AA5" s="198">
        <v>40</v>
      </c>
      <c r="AB5" s="198">
        <v>60</v>
      </c>
      <c r="AC5" s="198">
        <v>80</v>
      </c>
      <c r="AD5" s="198">
        <v>100</v>
      </c>
    </row>
    <row r="6" spans="1:30" ht="11.45" customHeight="1" x14ac:dyDescent="0.2">
      <c r="T6" s="268"/>
      <c r="V6" s="308" t="s">
        <v>1318</v>
      </c>
      <c r="W6" s="308">
        <v>3546</v>
      </c>
      <c r="X6" s="194"/>
      <c r="Y6" s="211" t="s">
        <v>1728</v>
      </c>
      <c r="Z6" s="168"/>
      <c r="AA6" s="210"/>
      <c r="AB6" s="210"/>
      <c r="AC6" s="210"/>
      <c r="AD6" s="168"/>
    </row>
    <row r="7" spans="1:30" ht="11.45" customHeight="1" x14ac:dyDescent="0.2">
      <c r="B7" s="195"/>
      <c r="C7" s="195"/>
      <c r="E7" s="195"/>
      <c r="G7" s="196"/>
      <c r="T7" s="268"/>
      <c r="U7" s="195"/>
      <c r="V7" s="309"/>
      <c r="W7" s="309"/>
      <c r="X7" s="120"/>
      <c r="Y7" s="211" t="s">
        <v>1729</v>
      </c>
      <c r="Z7" s="212" t="s">
        <v>1500</v>
      </c>
      <c r="AA7" s="213" t="s">
        <v>1501</v>
      </c>
      <c r="AB7" s="213" t="s">
        <v>1534</v>
      </c>
      <c r="AC7" s="213" t="s">
        <v>1669</v>
      </c>
      <c r="AD7" s="212" t="s">
        <v>1721</v>
      </c>
    </row>
    <row r="8" spans="1:30" ht="11.45" customHeight="1" x14ac:dyDescent="0.2">
      <c r="T8" s="268"/>
      <c r="V8" s="214" t="s">
        <v>267</v>
      </c>
      <c r="W8" s="215">
        <v>3489</v>
      </c>
      <c r="X8" s="215"/>
      <c r="Y8" s="214" t="s">
        <v>1643</v>
      </c>
      <c r="Z8" s="184"/>
      <c r="AA8" s="184"/>
      <c r="AB8" s="184"/>
      <c r="AC8" s="184"/>
      <c r="AD8" s="184"/>
    </row>
    <row r="9" spans="1:30" x14ac:dyDescent="0.25">
      <c r="D9" s="9"/>
      <c r="T9" s="268"/>
      <c r="U9" s="306"/>
      <c r="V9" s="307"/>
      <c r="W9" s="307"/>
      <c r="X9" s="307"/>
      <c r="Y9" s="307"/>
      <c r="Z9" s="164"/>
    </row>
    <row r="10" spans="1:30" x14ac:dyDescent="0.25">
      <c r="C10" s="16"/>
      <c r="D10" s="50"/>
      <c r="E10" s="16"/>
      <c r="F10" s="45"/>
      <c r="G10" s="23"/>
      <c r="H10" s="18"/>
      <c r="I10" s="18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268"/>
      <c r="U10" s="16"/>
    </row>
    <row r="11" spans="1:30" s="5" customFormat="1" ht="12" customHeight="1" x14ac:dyDescent="0.25">
      <c r="B11" s="46" t="s">
        <v>349</v>
      </c>
      <c r="C11" s="35" t="s">
        <v>0</v>
      </c>
      <c r="D11" s="58" t="s">
        <v>179</v>
      </c>
      <c r="E11" s="35" t="s">
        <v>184</v>
      </c>
      <c r="F11" s="36" t="s">
        <v>306</v>
      </c>
      <c r="G11" s="59" t="s">
        <v>913</v>
      </c>
      <c r="H11" s="37" t="s">
        <v>307</v>
      </c>
      <c r="I11" s="37" t="s">
        <v>908</v>
      </c>
      <c r="J11" s="43" t="s">
        <v>2043</v>
      </c>
      <c r="K11" s="43" t="s">
        <v>454</v>
      </c>
      <c r="L11" s="43" t="s">
        <v>452</v>
      </c>
      <c r="M11" s="43" t="s">
        <v>2046</v>
      </c>
      <c r="N11" s="43" t="s">
        <v>2045</v>
      </c>
      <c r="O11" s="43" t="s">
        <v>2041</v>
      </c>
      <c r="P11" s="43" t="s">
        <v>2047</v>
      </c>
      <c r="Q11" s="43" t="s">
        <v>453</v>
      </c>
      <c r="R11" s="43" t="s">
        <v>305</v>
      </c>
      <c r="S11" s="48"/>
      <c r="T11" s="268"/>
      <c r="U11" s="46"/>
    </row>
    <row r="12" spans="1:30" ht="11.45" customHeight="1" x14ac:dyDescent="0.25">
      <c r="A12" s="7" t="s">
        <v>123</v>
      </c>
      <c r="C12" s="32">
        <v>1</v>
      </c>
      <c r="D12" s="54" t="s">
        <v>340</v>
      </c>
      <c r="E12" s="32">
        <v>3076</v>
      </c>
      <c r="F12" s="38">
        <v>10</v>
      </c>
      <c r="G12" s="55">
        <v>1</v>
      </c>
      <c r="H12" s="39">
        <v>66.25</v>
      </c>
      <c r="I12" s="39">
        <f>H12/G12^2</f>
        <v>66.25</v>
      </c>
      <c r="J12" s="56"/>
      <c r="K12" s="57" t="s">
        <v>332</v>
      </c>
      <c r="L12" s="57" t="s">
        <v>331</v>
      </c>
      <c r="M12" s="57" t="s">
        <v>331</v>
      </c>
      <c r="N12" s="57" t="s">
        <v>823</v>
      </c>
      <c r="O12" s="57" t="s">
        <v>824</v>
      </c>
      <c r="P12" s="57" t="s">
        <v>332</v>
      </c>
      <c r="Q12" s="57" t="s">
        <v>824</v>
      </c>
      <c r="R12" s="109" t="s">
        <v>894</v>
      </c>
      <c r="T12" s="268"/>
    </row>
    <row r="13" spans="1:30" ht="11.45" customHeight="1" x14ac:dyDescent="0.25">
      <c r="A13" s="7" t="s">
        <v>123</v>
      </c>
      <c r="C13" s="6">
        <v>2</v>
      </c>
      <c r="D13" s="49" t="s">
        <v>341</v>
      </c>
      <c r="E13" s="6">
        <v>2881</v>
      </c>
      <c r="F13" s="40">
        <v>9</v>
      </c>
      <c r="G13" s="22">
        <v>1</v>
      </c>
      <c r="H13" s="8">
        <v>54</v>
      </c>
      <c r="I13" s="8">
        <f t="shared" ref="I13:I19" si="0">H13/G13^2</f>
        <v>54</v>
      </c>
      <c r="J13" s="42" t="s">
        <v>332</v>
      </c>
      <c r="K13" s="56"/>
      <c r="L13" s="42" t="s">
        <v>332</v>
      </c>
      <c r="M13" s="42" t="s">
        <v>332</v>
      </c>
      <c r="N13" s="42" t="s">
        <v>332</v>
      </c>
      <c r="O13" s="42" t="s">
        <v>825</v>
      </c>
      <c r="P13" s="42" t="s">
        <v>823</v>
      </c>
      <c r="Q13" s="42" t="s">
        <v>823</v>
      </c>
      <c r="R13" s="110" t="s">
        <v>894</v>
      </c>
      <c r="T13" s="268"/>
    </row>
    <row r="14" spans="1:30" ht="11.45" customHeight="1" x14ac:dyDescent="0.25">
      <c r="A14" s="7" t="s">
        <v>123</v>
      </c>
      <c r="C14" s="6">
        <v>3</v>
      </c>
      <c r="D14" s="49" t="s">
        <v>342</v>
      </c>
      <c r="E14" s="6">
        <v>2477</v>
      </c>
      <c r="F14" s="40">
        <v>8</v>
      </c>
      <c r="G14" s="22">
        <v>1</v>
      </c>
      <c r="H14" s="8">
        <v>48</v>
      </c>
      <c r="I14" s="8">
        <f t="shared" si="0"/>
        <v>48</v>
      </c>
      <c r="J14" s="42" t="s">
        <v>333</v>
      </c>
      <c r="K14" s="42" t="s">
        <v>332</v>
      </c>
      <c r="L14" s="56"/>
      <c r="M14" s="42" t="s">
        <v>334</v>
      </c>
      <c r="N14" s="42" t="s">
        <v>331</v>
      </c>
      <c r="O14" s="42" t="s">
        <v>826</v>
      </c>
      <c r="P14" s="42" t="s">
        <v>824</v>
      </c>
      <c r="Q14" s="42" t="s">
        <v>823</v>
      </c>
      <c r="R14" s="110" t="s">
        <v>894</v>
      </c>
      <c r="T14" s="268"/>
    </row>
    <row r="15" spans="1:30" ht="11.45" customHeight="1" x14ac:dyDescent="0.25">
      <c r="A15" s="7" t="s">
        <v>123</v>
      </c>
      <c r="C15" s="6">
        <v>4</v>
      </c>
      <c r="D15" s="49" t="s">
        <v>343</v>
      </c>
      <c r="E15" s="6">
        <v>2945</v>
      </c>
      <c r="F15" s="40">
        <v>7.5</v>
      </c>
      <c r="G15" s="22">
        <v>1</v>
      </c>
      <c r="H15" s="8">
        <v>47.5</v>
      </c>
      <c r="I15" s="8">
        <f t="shared" si="0"/>
        <v>47.5</v>
      </c>
      <c r="J15" s="42" t="s">
        <v>333</v>
      </c>
      <c r="K15" s="42" t="s">
        <v>332</v>
      </c>
      <c r="L15" s="42" t="s">
        <v>824</v>
      </c>
      <c r="M15" s="56"/>
      <c r="N15" s="42" t="s">
        <v>332</v>
      </c>
      <c r="O15" s="42" t="s">
        <v>333</v>
      </c>
      <c r="P15" s="42" t="s">
        <v>331</v>
      </c>
      <c r="Q15" s="42" t="s">
        <v>824</v>
      </c>
      <c r="R15" s="110" t="s">
        <v>894</v>
      </c>
      <c r="T15" s="268"/>
    </row>
    <row r="16" spans="1:30" ht="11.45" customHeight="1" x14ac:dyDescent="0.25">
      <c r="A16" s="7" t="s">
        <v>123</v>
      </c>
      <c r="C16" s="6">
        <v>5</v>
      </c>
      <c r="D16" s="49" t="s">
        <v>344</v>
      </c>
      <c r="E16" s="6">
        <v>2981</v>
      </c>
      <c r="F16" s="40">
        <v>7.5</v>
      </c>
      <c r="G16" s="22">
        <v>1</v>
      </c>
      <c r="H16" s="8">
        <v>43.5</v>
      </c>
      <c r="I16" s="8">
        <f t="shared" si="0"/>
        <v>43.5</v>
      </c>
      <c r="J16" s="42" t="s">
        <v>335</v>
      </c>
      <c r="K16" s="42" t="s">
        <v>332</v>
      </c>
      <c r="L16" s="42" t="s">
        <v>333</v>
      </c>
      <c r="M16" s="42" t="s">
        <v>332</v>
      </c>
      <c r="N16" s="56"/>
      <c r="O16" s="42" t="s">
        <v>331</v>
      </c>
      <c r="P16" s="42" t="s">
        <v>823</v>
      </c>
      <c r="Q16" s="42" t="s">
        <v>331</v>
      </c>
      <c r="R16" s="110" t="s">
        <v>894</v>
      </c>
      <c r="T16" s="268"/>
      <c r="V16" s="10"/>
      <c r="W16" s="164"/>
      <c r="Y16" s="163"/>
    </row>
    <row r="17" spans="1:28" ht="11.45" customHeight="1" x14ac:dyDescent="0.25">
      <c r="A17" s="7" t="s">
        <v>123</v>
      </c>
      <c r="C17" s="6">
        <v>6</v>
      </c>
      <c r="D17" s="49" t="s">
        <v>345</v>
      </c>
      <c r="E17" s="6">
        <v>2767</v>
      </c>
      <c r="F17" s="40">
        <v>7</v>
      </c>
      <c r="G17" s="22">
        <v>1</v>
      </c>
      <c r="H17" s="8">
        <v>46</v>
      </c>
      <c r="I17" s="8">
        <f t="shared" si="0"/>
        <v>46</v>
      </c>
      <c r="J17" s="42" t="s">
        <v>334</v>
      </c>
      <c r="K17" s="42" t="s">
        <v>826</v>
      </c>
      <c r="L17" s="42" t="s">
        <v>825</v>
      </c>
      <c r="M17" s="42" t="s">
        <v>331</v>
      </c>
      <c r="N17" s="42" t="s">
        <v>333</v>
      </c>
      <c r="O17" s="56"/>
      <c r="P17" s="42" t="s">
        <v>824</v>
      </c>
      <c r="Q17" s="42" t="s">
        <v>825</v>
      </c>
      <c r="R17" s="110" t="s">
        <v>895</v>
      </c>
      <c r="T17" s="268"/>
    </row>
    <row r="18" spans="1:28" ht="11.45" customHeight="1" x14ac:dyDescent="0.25">
      <c r="C18" s="6">
        <v>7</v>
      </c>
      <c r="D18" s="49" t="s">
        <v>346</v>
      </c>
      <c r="E18" s="6">
        <v>2840</v>
      </c>
      <c r="F18" s="40">
        <v>4</v>
      </c>
      <c r="G18" s="22">
        <v>1</v>
      </c>
      <c r="H18" s="8">
        <v>25.75</v>
      </c>
      <c r="I18" s="8">
        <f t="shared" si="0"/>
        <v>25.75</v>
      </c>
      <c r="J18" s="42" t="s">
        <v>332</v>
      </c>
      <c r="K18" s="42" t="s">
        <v>335</v>
      </c>
      <c r="L18" s="42" t="s">
        <v>334</v>
      </c>
      <c r="M18" s="42" t="s">
        <v>333</v>
      </c>
      <c r="N18" s="42" t="s">
        <v>335</v>
      </c>
      <c r="O18" s="42" t="s">
        <v>334</v>
      </c>
      <c r="P18" s="56"/>
      <c r="Q18" s="42" t="s">
        <v>824</v>
      </c>
      <c r="R18" s="110" t="s">
        <v>895</v>
      </c>
      <c r="T18" s="268"/>
    </row>
    <row r="19" spans="1:28" ht="11.45" customHeight="1" x14ac:dyDescent="0.25">
      <c r="C19" s="12">
        <v>8</v>
      </c>
      <c r="D19" s="60" t="s">
        <v>347</v>
      </c>
      <c r="E19" s="12">
        <v>2831</v>
      </c>
      <c r="F19" s="41">
        <v>3</v>
      </c>
      <c r="G19" s="24">
        <v>1</v>
      </c>
      <c r="H19" s="14">
        <v>21.5</v>
      </c>
      <c r="I19" s="14">
        <f t="shared" si="0"/>
        <v>21.5</v>
      </c>
      <c r="J19" s="44" t="s">
        <v>334</v>
      </c>
      <c r="K19" s="44" t="s">
        <v>335</v>
      </c>
      <c r="L19" s="44" t="s">
        <v>335</v>
      </c>
      <c r="M19" s="44" t="s">
        <v>334</v>
      </c>
      <c r="N19" s="44" t="s">
        <v>333</v>
      </c>
      <c r="O19" s="44" t="s">
        <v>826</v>
      </c>
      <c r="P19" s="44" t="s">
        <v>334</v>
      </c>
      <c r="Q19" s="61"/>
      <c r="R19" s="72" t="s">
        <v>895</v>
      </c>
      <c r="T19" s="268"/>
    </row>
    <row r="20" spans="1:28" ht="11.45" customHeight="1" x14ac:dyDescent="0.25">
      <c r="C20" s="32"/>
      <c r="D20" s="54"/>
      <c r="E20" s="32"/>
      <c r="F20" s="38"/>
      <c r="G20" s="55"/>
      <c r="H20" s="39"/>
      <c r="I20" s="39"/>
      <c r="J20" s="57"/>
      <c r="K20" s="57"/>
      <c r="L20" s="57"/>
      <c r="M20" s="57"/>
      <c r="N20" s="57"/>
      <c r="O20" s="57"/>
      <c r="P20" s="57"/>
      <c r="Q20" s="57"/>
      <c r="R20" s="57"/>
      <c r="T20" s="268"/>
    </row>
    <row r="21" spans="1:28" ht="11.45" customHeight="1" x14ac:dyDescent="0.25">
      <c r="C21" s="120"/>
      <c r="D21" s="121"/>
      <c r="E21" s="120"/>
      <c r="F21" s="122"/>
      <c r="G21" s="123"/>
      <c r="H21" s="124"/>
      <c r="I21" s="124"/>
      <c r="J21" s="125"/>
      <c r="K21" s="125"/>
      <c r="L21" s="125"/>
      <c r="M21" s="125"/>
      <c r="N21" s="125"/>
      <c r="O21" s="125"/>
      <c r="P21" s="125"/>
      <c r="Q21" s="125"/>
      <c r="R21" s="125"/>
      <c r="T21" s="268"/>
    </row>
    <row r="22" spans="1:28" s="5" customFormat="1" ht="12" customHeight="1" x14ac:dyDescent="0.25">
      <c r="B22" s="46" t="s">
        <v>350</v>
      </c>
      <c r="C22" s="35" t="s">
        <v>0</v>
      </c>
      <c r="D22" s="58" t="s">
        <v>179</v>
      </c>
      <c r="E22" s="35" t="s">
        <v>339</v>
      </c>
      <c r="F22" s="36" t="s">
        <v>306</v>
      </c>
      <c r="G22" s="59" t="s">
        <v>913</v>
      </c>
      <c r="H22" s="37" t="s">
        <v>307</v>
      </c>
      <c r="I22" s="37" t="s">
        <v>908</v>
      </c>
      <c r="J22" s="43" t="s">
        <v>460</v>
      </c>
      <c r="K22" s="43" t="s">
        <v>193</v>
      </c>
      <c r="L22" s="43" t="s">
        <v>2048</v>
      </c>
      <c r="M22" s="43" t="s">
        <v>452</v>
      </c>
      <c r="N22" s="43" t="s">
        <v>2043</v>
      </c>
      <c r="O22" s="43" t="s">
        <v>454</v>
      </c>
      <c r="P22" s="43" t="s">
        <v>2044</v>
      </c>
      <c r="Q22" s="43" t="s">
        <v>2046</v>
      </c>
      <c r="R22" s="43" t="s">
        <v>305</v>
      </c>
      <c r="S22" s="48"/>
      <c r="T22" s="268"/>
      <c r="U22" s="46"/>
      <c r="V22" s="46"/>
      <c r="W22" s="129"/>
      <c r="X22" s="197"/>
      <c r="Y22" s="46"/>
      <c r="Z22" s="46"/>
      <c r="AA22" s="46"/>
      <c r="AB22" s="46"/>
    </row>
    <row r="23" spans="1:28" ht="11.45" customHeight="1" x14ac:dyDescent="0.25">
      <c r="C23" s="32">
        <v>1</v>
      </c>
      <c r="D23" s="54" t="s">
        <v>351</v>
      </c>
      <c r="E23" s="32">
        <v>3151</v>
      </c>
      <c r="F23" s="38">
        <v>18.5</v>
      </c>
      <c r="G23" s="55">
        <v>2</v>
      </c>
      <c r="H23" s="39">
        <v>238.25</v>
      </c>
      <c r="I23" s="39">
        <f>H23/G23^2</f>
        <v>59.5625</v>
      </c>
      <c r="J23" s="56"/>
      <c r="K23" s="57" t="s">
        <v>309</v>
      </c>
      <c r="L23" s="57" t="s">
        <v>324</v>
      </c>
      <c r="M23" s="57" t="s">
        <v>352</v>
      </c>
      <c r="N23" s="57" t="s">
        <v>309</v>
      </c>
      <c r="O23" s="57" t="s">
        <v>317</v>
      </c>
      <c r="P23" s="57" t="s">
        <v>353</v>
      </c>
      <c r="Q23" s="57" t="s">
        <v>315</v>
      </c>
      <c r="R23" s="110" t="s">
        <v>894</v>
      </c>
      <c r="T23" s="268"/>
    </row>
    <row r="24" spans="1:28" ht="11.45" customHeight="1" x14ac:dyDescent="0.25">
      <c r="C24" s="6">
        <v>2</v>
      </c>
      <c r="D24" s="49" t="s">
        <v>354</v>
      </c>
      <c r="E24" s="6">
        <v>2562</v>
      </c>
      <c r="F24" s="40">
        <v>17.5</v>
      </c>
      <c r="G24" s="22">
        <v>2</v>
      </c>
      <c r="H24" s="8">
        <v>228.25</v>
      </c>
      <c r="I24" s="8">
        <f t="shared" ref="I24:I30" si="1">H24/G24^2</f>
        <v>57.0625</v>
      </c>
      <c r="J24" s="42" t="s">
        <v>309</v>
      </c>
      <c r="K24" s="51"/>
      <c r="L24" s="42" t="s">
        <v>355</v>
      </c>
      <c r="M24" s="42" t="s">
        <v>309</v>
      </c>
      <c r="N24" s="42" t="s">
        <v>356</v>
      </c>
      <c r="O24" s="42" t="s">
        <v>357</v>
      </c>
      <c r="P24" s="42" t="s">
        <v>329</v>
      </c>
      <c r="Q24" s="42" t="s">
        <v>311</v>
      </c>
      <c r="R24" s="110" t="s">
        <v>894</v>
      </c>
      <c r="T24" s="268"/>
    </row>
    <row r="25" spans="1:28" ht="11.45" customHeight="1" x14ac:dyDescent="0.25">
      <c r="C25" s="6">
        <v>3</v>
      </c>
      <c r="D25" s="49" t="s">
        <v>358</v>
      </c>
      <c r="E25" s="6">
        <v>2977</v>
      </c>
      <c r="F25" s="40">
        <v>14.5</v>
      </c>
      <c r="G25" s="22">
        <v>2</v>
      </c>
      <c r="H25" s="8">
        <v>203.5</v>
      </c>
      <c r="I25" s="8">
        <f t="shared" si="1"/>
        <v>50.875</v>
      </c>
      <c r="J25" s="42" t="s">
        <v>319</v>
      </c>
      <c r="K25" s="42" t="s">
        <v>359</v>
      </c>
      <c r="L25" s="51"/>
      <c r="M25" s="42" t="s">
        <v>360</v>
      </c>
      <c r="N25" s="42" t="s">
        <v>309</v>
      </c>
      <c r="O25" s="42" t="s">
        <v>319</v>
      </c>
      <c r="P25" s="42" t="s">
        <v>309</v>
      </c>
      <c r="Q25" s="42" t="s">
        <v>308</v>
      </c>
      <c r="R25" s="6" t="s">
        <v>896</v>
      </c>
      <c r="T25" s="268"/>
    </row>
    <row r="26" spans="1:28" ht="11.45" customHeight="1" x14ac:dyDescent="0.25">
      <c r="C26" s="6">
        <v>4</v>
      </c>
      <c r="D26" s="49" t="s">
        <v>342</v>
      </c>
      <c r="E26" s="6">
        <v>2477</v>
      </c>
      <c r="F26" s="40">
        <v>14</v>
      </c>
      <c r="G26" s="22">
        <v>2</v>
      </c>
      <c r="H26" s="8">
        <v>194</v>
      </c>
      <c r="I26" s="8">
        <f t="shared" si="1"/>
        <v>48.5</v>
      </c>
      <c r="J26" s="42" t="s">
        <v>361</v>
      </c>
      <c r="K26" s="42" t="s">
        <v>309</v>
      </c>
      <c r="L26" s="42" t="s">
        <v>362</v>
      </c>
      <c r="M26" s="51"/>
      <c r="N26" s="42" t="s">
        <v>311</v>
      </c>
      <c r="O26" s="42" t="s">
        <v>363</v>
      </c>
      <c r="P26" s="42" t="s">
        <v>325</v>
      </c>
      <c r="Q26" s="42" t="s">
        <v>309</v>
      </c>
      <c r="R26" s="6" t="s">
        <v>896</v>
      </c>
      <c r="T26" s="268"/>
    </row>
    <row r="27" spans="1:28" ht="11.45" customHeight="1" x14ac:dyDescent="0.25">
      <c r="C27" s="6">
        <v>5</v>
      </c>
      <c r="D27" s="49" t="s">
        <v>340</v>
      </c>
      <c r="E27" s="6">
        <v>3076</v>
      </c>
      <c r="F27" s="40">
        <v>14</v>
      </c>
      <c r="G27" s="22">
        <v>2</v>
      </c>
      <c r="H27" s="8">
        <v>188.5</v>
      </c>
      <c r="I27" s="8">
        <f t="shared" si="1"/>
        <v>47.125</v>
      </c>
      <c r="J27" s="42" t="s">
        <v>309</v>
      </c>
      <c r="K27" s="42" t="s">
        <v>364</v>
      </c>
      <c r="L27" s="42" t="s">
        <v>309</v>
      </c>
      <c r="M27" s="42" t="s">
        <v>321</v>
      </c>
      <c r="N27" s="51"/>
      <c r="O27" s="42" t="s">
        <v>356</v>
      </c>
      <c r="P27" s="42" t="s">
        <v>365</v>
      </c>
      <c r="Q27" s="42" t="s">
        <v>310</v>
      </c>
      <c r="R27" s="6" t="s">
        <v>896</v>
      </c>
      <c r="T27" s="268"/>
    </row>
    <row r="28" spans="1:28" ht="11.45" customHeight="1" x14ac:dyDescent="0.25">
      <c r="C28" s="6">
        <v>6</v>
      </c>
      <c r="D28" s="49" t="s">
        <v>341</v>
      </c>
      <c r="E28" s="6">
        <v>2881</v>
      </c>
      <c r="F28" s="40">
        <v>12.5</v>
      </c>
      <c r="G28" s="22">
        <v>2</v>
      </c>
      <c r="H28" s="8">
        <v>169.5</v>
      </c>
      <c r="I28" s="8">
        <f t="shared" si="1"/>
        <v>42.375</v>
      </c>
      <c r="J28" s="42" t="s">
        <v>323</v>
      </c>
      <c r="K28" s="42" t="s">
        <v>366</v>
      </c>
      <c r="L28" s="42" t="s">
        <v>324</v>
      </c>
      <c r="M28" s="42" t="s">
        <v>367</v>
      </c>
      <c r="N28" s="42" t="s">
        <v>364</v>
      </c>
      <c r="O28" s="51"/>
      <c r="P28" s="42" t="s">
        <v>309</v>
      </c>
      <c r="Q28" s="42" t="s">
        <v>368</v>
      </c>
      <c r="R28" s="6" t="s">
        <v>896</v>
      </c>
      <c r="T28" s="268"/>
    </row>
    <row r="29" spans="1:28" ht="11.45" customHeight="1" x14ac:dyDescent="0.25">
      <c r="C29" s="6">
        <v>7</v>
      </c>
      <c r="D29" s="49" t="s">
        <v>344</v>
      </c>
      <c r="E29" s="6">
        <v>2981</v>
      </c>
      <c r="F29" s="40">
        <v>11</v>
      </c>
      <c r="G29" s="22">
        <v>2</v>
      </c>
      <c r="H29" s="8">
        <v>145.5</v>
      </c>
      <c r="I29" s="8">
        <f t="shared" si="1"/>
        <v>36.375</v>
      </c>
      <c r="J29" s="42" t="s">
        <v>369</v>
      </c>
      <c r="K29" s="42" t="s">
        <v>330</v>
      </c>
      <c r="L29" s="42" t="s">
        <v>309</v>
      </c>
      <c r="M29" s="42" t="s">
        <v>312</v>
      </c>
      <c r="N29" s="42" t="s">
        <v>370</v>
      </c>
      <c r="O29" s="42" t="s">
        <v>309</v>
      </c>
      <c r="P29" s="51"/>
      <c r="Q29" s="42" t="s">
        <v>371</v>
      </c>
      <c r="R29" s="110" t="s">
        <v>895</v>
      </c>
      <c r="T29" s="268"/>
    </row>
    <row r="30" spans="1:28" ht="11.45" customHeight="1" x14ac:dyDescent="0.25">
      <c r="C30" s="12">
        <v>8</v>
      </c>
      <c r="D30" s="60" t="s">
        <v>372</v>
      </c>
      <c r="E30" s="12">
        <v>2945</v>
      </c>
      <c r="F30" s="41">
        <v>10</v>
      </c>
      <c r="G30" s="24">
        <v>2</v>
      </c>
      <c r="H30" s="14">
        <v>140.5</v>
      </c>
      <c r="I30" s="14">
        <f t="shared" si="1"/>
        <v>35.125</v>
      </c>
      <c r="J30" s="44" t="s">
        <v>322</v>
      </c>
      <c r="K30" s="44" t="s">
        <v>321</v>
      </c>
      <c r="L30" s="44" t="s">
        <v>313</v>
      </c>
      <c r="M30" s="44" t="s">
        <v>309</v>
      </c>
      <c r="N30" s="44" t="s">
        <v>314</v>
      </c>
      <c r="O30" s="44" t="s">
        <v>373</v>
      </c>
      <c r="P30" s="44" t="s">
        <v>374</v>
      </c>
      <c r="Q30" s="61"/>
      <c r="R30" s="72" t="s">
        <v>895</v>
      </c>
      <c r="T30" s="268"/>
    </row>
    <row r="31" spans="1:28" ht="11.45" customHeight="1" x14ac:dyDescent="0.25">
      <c r="C31" s="16"/>
      <c r="D31" s="50"/>
      <c r="E31" s="16"/>
      <c r="F31" s="45"/>
      <c r="G31" s="23"/>
      <c r="H31" s="18"/>
      <c r="I31" s="39"/>
      <c r="J31" s="53"/>
      <c r="K31" s="53"/>
      <c r="L31" s="53"/>
      <c r="M31" s="53"/>
      <c r="N31" s="53"/>
      <c r="O31" s="53"/>
      <c r="P31" s="53"/>
      <c r="Q31" s="53"/>
      <c r="R31" s="117"/>
      <c r="T31" s="268"/>
    </row>
    <row r="32" spans="1:28" ht="11.45" customHeight="1" x14ac:dyDescent="0.25">
      <c r="R32" s="57"/>
      <c r="T32" s="268"/>
    </row>
    <row r="33" spans="2:28" s="5" customFormat="1" ht="12" customHeight="1" x14ac:dyDescent="0.25">
      <c r="B33" s="46" t="s">
        <v>385</v>
      </c>
      <c r="C33" s="35" t="s">
        <v>0</v>
      </c>
      <c r="D33" s="58" t="s">
        <v>179</v>
      </c>
      <c r="E33" s="35" t="s">
        <v>339</v>
      </c>
      <c r="F33" s="36" t="s">
        <v>306</v>
      </c>
      <c r="G33" s="59" t="s">
        <v>913</v>
      </c>
      <c r="H33" s="37" t="s">
        <v>307</v>
      </c>
      <c r="I33" s="37" t="s">
        <v>908</v>
      </c>
      <c r="J33" s="43" t="s">
        <v>170</v>
      </c>
      <c r="K33" s="43" t="s">
        <v>193</v>
      </c>
      <c r="L33" s="43" t="s">
        <v>194</v>
      </c>
      <c r="M33" s="43" t="s">
        <v>199</v>
      </c>
      <c r="N33" s="43" t="s">
        <v>460</v>
      </c>
      <c r="O33" s="43" t="s">
        <v>2042</v>
      </c>
      <c r="P33" s="43" t="s">
        <v>200</v>
      </c>
      <c r="Q33" s="43" t="s">
        <v>196</v>
      </c>
      <c r="R33" s="43" t="s">
        <v>305</v>
      </c>
      <c r="S33" s="48"/>
      <c r="T33" s="268"/>
      <c r="U33" s="46"/>
      <c r="V33" s="46"/>
      <c r="W33" s="129"/>
      <c r="X33" s="197"/>
      <c r="Y33" s="46"/>
      <c r="Z33" s="46"/>
      <c r="AA33" s="46"/>
      <c r="AB33" s="46"/>
    </row>
    <row r="34" spans="2:28" x14ac:dyDescent="0.25">
      <c r="C34" s="32">
        <v>1</v>
      </c>
      <c r="D34" s="54" t="s">
        <v>16</v>
      </c>
      <c r="E34" s="32">
        <v>3215</v>
      </c>
      <c r="F34" s="38">
        <v>20</v>
      </c>
      <c r="G34" s="55">
        <v>2</v>
      </c>
      <c r="H34" s="39">
        <v>255.75</v>
      </c>
      <c r="I34" s="39">
        <f>H34/G34^2</f>
        <v>63.9375</v>
      </c>
      <c r="J34" s="56"/>
      <c r="K34" s="57" t="s">
        <v>309</v>
      </c>
      <c r="L34" s="57" t="s">
        <v>318</v>
      </c>
      <c r="M34" s="57" t="s">
        <v>320</v>
      </c>
      <c r="N34" s="57" t="s">
        <v>375</v>
      </c>
      <c r="O34" s="57" t="s">
        <v>317</v>
      </c>
      <c r="P34" s="57" t="s">
        <v>310</v>
      </c>
      <c r="Q34" s="57" t="s">
        <v>311</v>
      </c>
      <c r="R34" s="110" t="s">
        <v>894</v>
      </c>
      <c r="T34" s="268"/>
    </row>
    <row r="35" spans="2:28" x14ac:dyDescent="0.25">
      <c r="C35" s="6">
        <v>2</v>
      </c>
      <c r="D35" s="49" t="s">
        <v>354</v>
      </c>
      <c r="E35" s="6">
        <v>2562</v>
      </c>
      <c r="F35" s="40">
        <v>17.5</v>
      </c>
      <c r="G35" s="22">
        <v>2</v>
      </c>
      <c r="H35" s="8">
        <v>226</v>
      </c>
      <c r="I35" s="8">
        <f t="shared" ref="I35:I41" si="2">H35/G35^2</f>
        <v>56.5</v>
      </c>
      <c r="J35" s="42" t="s">
        <v>309</v>
      </c>
      <c r="K35" s="51"/>
      <c r="L35" s="42" t="s">
        <v>309</v>
      </c>
      <c r="M35" s="42" t="s">
        <v>318</v>
      </c>
      <c r="N35" s="42" t="s">
        <v>309</v>
      </c>
      <c r="O35" s="42" t="s">
        <v>329</v>
      </c>
      <c r="P35" s="42" t="s">
        <v>441</v>
      </c>
      <c r="Q35" s="42" t="s">
        <v>315</v>
      </c>
      <c r="R35" s="110" t="s">
        <v>894</v>
      </c>
      <c r="T35" s="268"/>
    </row>
    <row r="36" spans="2:28" x14ac:dyDescent="0.25">
      <c r="C36" s="6">
        <v>3</v>
      </c>
      <c r="D36" s="49" t="s">
        <v>376</v>
      </c>
      <c r="E36" s="6">
        <v>3159</v>
      </c>
      <c r="F36" s="40">
        <v>16.5</v>
      </c>
      <c r="G36" s="22">
        <v>2</v>
      </c>
      <c r="H36" s="8">
        <v>210.5</v>
      </c>
      <c r="I36" s="8">
        <f t="shared" si="2"/>
        <v>52.625</v>
      </c>
      <c r="J36" s="42" t="s">
        <v>327</v>
      </c>
      <c r="K36" s="42" t="s">
        <v>309</v>
      </c>
      <c r="L36" s="51"/>
      <c r="M36" s="42" t="s">
        <v>442</v>
      </c>
      <c r="N36" s="42" t="s">
        <v>315</v>
      </c>
      <c r="O36" s="42" t="s">
        <v>309</v>
      </c>
      <c r="P36" s="42" t="s">
        <v>357</v>
      </c>
      <c r="Q36" s="42" t="s">
        <v>375</v>
      </c>
      <c r="R36" s="6" t="s">
        <v>896</v>
      </c>
      <c r="T36" s="268"/>
    </row>
    <row r="37" spans="2:28" x14ac:dyDescent="0.25">
      <c r="C37" s="6">
        <v>4</v>
      </c>
      <c r="D37" s="49" t="s">
        <v>377</v>
      </c>
      <c r="E37" s="6">
        <v>3120</v>
      </c>
      <c r="F37" s="40">
        <v>14</v>
      </c>
      <c r="G37" s="22">
        <v>2</v>
      </c>
      <c r="H37" s="8">
        <v>182.25</v>
      </c>
      <c r="I37" s="8">
        <f t="shared" si="2"/>
        <v>45.5625</v>
      </c>
      <c r="J37" s="42" t="s">
        <v>328</v>
      </c>
      <c r="K37" s="42" t="s">
        <v>327</v>
      </c>
      <c r="L37" s="42" t="s">
        <v>443</v>
      </c>
      <c r="M37" s="51"/>
      <c r="N37" s="42" t="s">
        <v>378</v>
      </c>
      <c r="O37" s="42" t="s">
        <v>379</v>
      </c>
      <c r="P37" s="42" t="s">
        <v>316</v>
      </c>
      <c r="Q37" s="42" t="s">
        <v>444</v>
      </c>
      <c r="R37" s="6" t="s">
        <v>896</v>
      </c>
      <c r="T37" s="268"/>
    </row>
    <row r="38" spans="2:28" x14ac:dyDescent="0.25">
      <c r="C38" s="6">
        <v>5</v>
      </c>
      <c r="D38" s="49" t="s">
        <v>351</v>
      </c>
      <c r="E38" s="6">
        <v>3151</v>
      </c>
      <c r="F38" s="40">
        <v>14</v>
      </c>
      <c r="G38" s="22">
        <v>2</v>
      </c>
      <c r="H38" s="8">
        <v>170</v>
      </c>
      <c r="I38" s="8">
        <f t="shared" si="2"/>
        <v>42.5</v>
      </c>
      <c r="J38" s="42" t="s">
        <v>380</v>
      </c>
      <c r="K38" s="42" t="s">
        <v>309</v>
      </c>
      <c r="L38" s="42" t="s">
        <v>322</v>
      </c>
      <c r="M38" s="42" t="s">
        <v>381</v>
      </c>
      <c r="N38" s="51"/>
      <c r="O38" s="42" t="s">
        <v>355</v>
      </c>
      <c r="P38" s="42" t="s">
        <v>441</v>
      </c>
      <c r="Q38" s="42" t="s">
        <v>311</v>
      </c>
      <c r="R38" s="6" t="s">
        <v>896</v>
      </c>
      <c r="T38" s="268"/>
    </row>
    <row r="39" spans="2:28" x14ac:dyDescent="0.25">
      <c r="C39" s="6">
        <v>6</v>
      </c>
      <c r="D39" s="49" t="s">
        <v>382</v>
      </c>
      <c r="E39" s="6">
        <v>3064</v>
      </c>
      <c r="F39" s="40">
        <v>13</v>
      </c>
      <c r="G39" s="22">
        <v>2</v>
      </c>
      <c r="H39" s="8">
        <v>170.5</v>
      </c>
      <c r="I39" s="8">
        <f t="shared" si="2"/>
        <v>42.625</v>
      </c>
      <c r="J39" s="42" t="s">
        <v>323</v>
      </c>
      <c r="K39" s="42" t="s">
        <v>330</v>
      </c>
      <c r="L39" s="42" t="s">
        <v>309</v>
      </c>
      <c r="M39" s="42" t="s">
        <v>383</v>
      </c>
      <c r="N39" s="42" t="s">
        <v>359</v>
      </c>
      <c r="O39" s="51"/>
      <c r="P39" s="42" t="s">
        <v>329</v>
      </c>
      <c r="Q39" s="42" t="s">
        <v>309</v>
      </c>
      <c r="R39" s="6" t="s">
        <v>896</v>
      </c>
      <c r="T39" s="268"/>
    </row>
    <row r="40" spans="2:28" x14ac:dyDescent="0.25">
      <c r="C40" s="6">
        <v>7</v>
      </c>
      <c r="D40" s="49" t="s">
        <v>49</v>
      </c>
      <c r="E40" s="6">
        <v>3129</v>
      </c>
      <c r="F40" s="40">
        <v>10</v>
      </c>
      <c r="G40" s="22">
        <v>2</v>
      </c>
      <c r="H40" s="8">
        <v>130.75</v>
      </c>
      <c r="I40" s="8">
        <f t="shared" si="2"/>
        <v>32.6875</v>
      </c>
      <c r="J40" s="42" t="s">
        <v>314</v>
      </c>
      <c r="K40" s="42" t="s">
        <v>445</v>
      </c>
      <c r="L40" s="42" t="s">
        <v>366</v>
      </c>
      <c r="M40" s="42" t="s">
        <v>326</v>
      </c>
      <c r="N40" s="42" t="s">
        <v>445</v>
      </c>
      <c r="O40" s="42" t="s">
        <v>330</v>
      </c>
      <c r="P40" s="51"/>
      <c r="Q40" s="42" t="s">
        <v>375</v>
      </c>
      <c r="R40" s="110" t="s">
        <v>895</v>
      </c>
      <c r="T40" s="268"/>
    </row>
    <row r="41" spans="2:28" x14ac:dyDescent="0.25">
      <c r="C41" s="12">
        <v>8</v>
      </c>
      <c r="D41" s="60" t="s">
        <v>384</v>
      </c>
      <c r="E41" s="12">
        <v>3094</v>
      </c>
      <c r="F41" s="41">
        <v>7</v>
      </c>
      <c r="G41" s="24">
        <v>2</v>
      </c>
      <c r="H41" s="14">
        <v>101.75</v>
      </c>
      <c r="I41" s="14">
        <f t="shared" si="2"/>
        <v>25.4375</v>
      </c>
      <c r="J41" s="44" t="s">
        <v>321</v>
      </c>
      <c r="K41" s="44" t="s">
        <v>322</v>
      </c>
      <c r="L41" s="44" t="s">
        <v>380</v>
      </c>
      <c r="M41" s="44" t="s">
        <v>446</v>
      </c>
      <c r="N41" s="44" t="s">
        <v>321</v>
      </c>
      <c r="O41" s="44" t="s">
        <v>309</v>
      </c>
      <c r="P41" s="44" t="s">
        <v>380</v>
      </c>
      <c r="Q41" s="61"/>
      <c r="R41" s="72" t="s">
        <v>895</v>
      </c>
      <c r="T41" s="268"/>
    </row>
    <row r="42" spans="2:28" x14ac:dyDescent="0.25">
      <c r="C42" s="16"/>
      <c r="D42" s="50"/>
      <c r="E42" s="16"/>
      <c r="F42" s="45"/>
      <c r="G42" s="23"/>
      <c r="H42" s="18"/>
      <c r="I42" s="39"/>
      <c r="J42" s="53"/>
      <c r="K42" s="53"/>
      <c r="L42" s="53"/>
      <c r="M42" s="53"/>
      <c r="N42" s="53"/>
      <c r="O42" s="53"/>
      <c r="P42" s="53"/>
      <c r="Q42" s="53"/>
      <c r="R42" s="118"/>
      <c r="T42" s="268"/>
    </row>
    <row r="43" spans="2:28" x14ac:dyDescent="0.25">
      <c r="T43" s="268"/>
    </row>
    <row r="44" spans="2:28" s="5" customFormat="1" x14ac:dyDescent="0.25">
      <c r="B44" s="46" t="s">
        <v>440</v>
      </c>
      <c r="C44" s="35" t="s">
        <v>0</v>
      </c>
      <c r="D44" s="58" t="s">
        <v>179</v>
      </c>
      <c r="E44" s="35" t="s">
        <v>339</v>
      </c>
      <c r="F44" s="36" t="s">
        <v>306</v>
      </c>
      <c r="G44" s="59" t="s">
        <v>913</v>
      </c>
      <c r="H44" s="37" t="s">
        <v>307</v>
      </c>
      <c r="I44" s="37" t="s">
        <v>908</v>
      </c>
      <c r="J44" s="43" t="s">
        <v>107</v>
      </c>
      <c r="K44" s="43" t="s">
        <v>195</v>
      </c>
      <c r="L44" s="43" t="s">
        <v>191</v>
      </c>
      <c r="M44" s="43" t="s">
        <v>170</v>
      </c>
      <c r="N44" s="43" t="s">
        <v>198</v>
      </c>
      <c r="O44" s="43" t="s">
        <v>193</v>
      </c>
      <c r="P44" s="43" t="s">
        <v>63</v>
      </c>
      <c r="Q44" s="43" t="s">
        <v>192</v>
      </c>
      <c r="R44" s="43" t="s">
        <v>305</v>
      </c>
      <c r="S44" s="48"/>
      <c r="T44" s="268"/>
      <c r="U44" s="46"/>
      <c r="V44" s="46"/>
      <c r="W44" s="129"/>
      <c r="X44" s="197"/>
      <c r="Y44" s="46"/>
      <c r="Z44" s="46"/>
      <c r="AA44" s="46"/>
      <c r="AB44" s="46"/>
    </row>
    <row r="45" spans="2:28" x14ac:dyDescent="0.25">
      <c r="C45" s="32">
        <v>1</v>
      </c>
      <c r="D45" s="54" t="s">
        <v>386</v>
      </c>
      <c r="E45" s="32">
        <v>3308</v>
      </c>
      <c r="F45" s="38">
        <v>37</v>
      </c>
      <c r="G45" s="55">
        <v>4</v>
      </c>
      <c r="H45" s="39">
        <v>968.75</v>
      </c>
      <c r="I45" s="39">
        <f>H45/G45^2</f>
        <v>60.546875</v>
      </c>
      <c r="J45" s="56"/>
      <c r="K45" s="57" t="s">
        <v>387</v>
      </c>
      <c r="L45" s="57" t="s">
        <v>388</v>
      </c>
      <c r="M45" s="57" t="s">
        <v>389</v>
      </c>
      <c r="N45" s="57" t="s">
        <v>390</v>
      </c>
      <c r="O45" s="57" t="s">
        <v>391</v>
      </c>
      <c r="P45" s="57" t="s">
        <v>392</v>
      </c>
      <c r="Q45" s="57" t="s">
        <v>393</v>
      </c>
      <c r="R45" s="110" t="s">
        <v>894</v>
      </c>
      <c r="T45" s="268"/>
    </row>
    <row r="46" spans="2:28" x14ac:dyDescent="0.25">
      <c r="C46" s="6">
        <v>2</v>
      </c>
      <c r="D46" s="49" t="s">
        <v>394</v>
      </c>
      <c r="E46" s="6">
        <v>3276</v>
      </c>
      <c r="F46" s="40">
        <v>31.5</v>
      </c>
      <c r="G46" s="22">
        <v>4</v>
      </c>
      <c r="H46" s="8">
        <v>844.5</v>
      </c>
      <c r="I46" s="8">
        <f t="shared" ref="I46:I52" si="3">H46/G46^2</f>
        <v>52.78125</v>
      </c>
      <c r="J46" s="42" t="s">
        <v>395</v>
      </c>
      <c r="K46" s="51"/>
      <c r="L46" s="42" t="s">
        <v>396</v>
      </c>
      <c r="M46" s="42" t="s">
        <v>397</v>
      </c>
      <c r="N46" s="42" t="s">
        <v>398</v>
      </c>
      <c r="O46" s="42" t="s">
        <v>447</v>
      </c>
      <c r="P46" s="42" t="s">
        <v>399</v>
      </c>
      <c r="Q46" s="42" t="s">
        <v>400</v>
      </c>
      <c r="R46" s="110" t="s">
        <v>894</v>
      </c>
      <c r="T46" s="268"/>
    </row>
    <row r="47" spans="2:28" x14ac:dyDescent="0.25">
      <c r="C47" s="6">
        <v>3</v>
      </c>
      <c r="D47" s="49" t="s">
        <v>12</v>
      </c>
      <c r="E47" s="6">
        <v>3281</v>
      </c>
      <c r="F47" s="40">
        <v>31</v>
      </c>
      <c r="G47" s="22">
        <v>4</v>
      </c>
      <c r="H47" s="8">
        <v>838.5</v>
      </c>
      <c r="I47" s="8">
        <f t="shared" si="3"/>
        <v>52.40625</v>
      </c>
      <c r="J47" s="42" t="s">
        <v>401</v>
      </c>
      <c r="K47" s="42" t="s">
        <v>402</v>
      </c>
      <c r="L47" s="51"/>
      <c r="M47" s="42" t="s">
        <v>403</v>
      </c>
      <c r="N47" s="42" t="s">
        <v>404</v>
      </c>
      <c r="O47" s="42" t="s">
        <v>405</v>
      </c>
      <c r="P47" s="42" t="s">
        <v>406</v>
      </c>
      <c r="Q47" s="42" t="s">
        <v>407</v>
      </c>
      <c r="R47" s="6" t="s">
        <v>896</v>
      </c>
      <c r="T47" s="268"/>
    </row>
    <row r="48" spans="2:28" x14ac:dyDescent="0.25">
      <c r="C48" s="6">
        <v>4</v>
      </c>
      <c r="D48" s="49" t="s">
        <v>16</v>
      </c>
      <c r="E48" s="6">
        <v>3284</v>
      </c>
      <c r="F48" s="40">
        <v>30</v>
      </c>
      <c r="G48" s="22">
        <v>4</v>
      </c>
      <c r="H48" s="8">
        <v>815</v>
      </c>
      <c r="I48" s="8">
        <f t="shared" si="3"/>
        <v>50.9375</v>
      </c>
      <c r="J48" s="42" t="s">
        <v>408</v>
      </c>
      <c r="K48" s="42" t="s">
        <v>409</v>
      </c>
      <c r="L48" s="42" t="s">
        <v>410</v>
      </c>
      <c r="M48" s="51"/>
      <c r="N48" s="42" t="s">
        <v>411</v>
      </c>
      <c r="O48" s="42" t="s">
        <v>412</v>
      </c>
      <c r="P48" s="42" t="s">
        <v>413</v>
      </c>
      <c r="Q48" s="42" t="s">
        <v>406</v>
      </c>
      <c r="R48" s="6" t="s">
        <v>896</v>
      </c>
      <c r="T48" s="268"/>
    </row>
    <row r="49" spans="2:28" x14ac:dyDescent="0.25">
      <c r="C49" s="6">
        <v>5</v>
      </c>
      <c r="D49" s="49" t="s">
        <v>18</v>
      </c>
      <c r="E49" s="6">
        <v>3217</v>
      </c>
      <c r="F49" s="40">
        <v>26.5</v>
      </c>
      <c r="G49" s="22">
        <v>4</v>
      </c>
      <c r="H49" s="8">
        <v>726.5</v>
      </c>
      <c r="I49" s="8">
        <f t="shared" si="3"/>
        <v>45.40625</v>
      </c>
      <c r="J49" s="42" t="s">
        <v>414</v>
      </c>
      <c r="K49" s="42" t="s">
        <v>415</v>
      </c>
      <c r="L49" s="42" t="s">
        <v>416</v>
      </c>
      <c r="M49" s="42" t="s">
        <v>417</v>
      </c>
      <c r="N49" s="51"/>
      <c r="O49" s="42" t="s">
        <v>418</v>
      </c>
      <c r="P49" s="42" t="s">
        <v>419</v>
      </c>
      <c r="Q49" s="42" t="s">
        <v>420</v>
      </c>
      <c r="R49" s="6" t="s">
        <v>896</v>
      </c>
      <c r="T49" s="268"/>
    </row>
    <row r="50" spans="2:28" x14ac:dyDescent="0.25">
      <c r="C50" s="6">
        <v>6</v>
      </c>
      <c r="D50" s="49" t="s">
        <v>354</v>
      </c>
      <c r="E50" s="6">
        <v>3201</v>
      </c>
      <c r="F50" s="40">
        <v>24.5</v>
      </c>
      <c r="G50" s="22">
        <v>4</v>
      </c>
      <c r="H50" s="8">
        <v>639.75</v>
      </c>
      <c r="I50" s="8">
        <f t="shared" si="3"/>
        <v>39.984375</v>
      </c>
      <c r="J50" s="42" t="s">
        <v>421</v>
      </c>
      <c r="K50" s="42" t="s">
        <v>448</v>
      </c>
      <c r="L50" s="42" t="s">
        <v>422</v>
      </c>
      <c r="M50" s="42" t="s">
        <v>423</v>
      </c>
      <c r="N50" s="42" t="s">
        <v>424</v>
      </c>
      <c r="O50" s="51"/>
      <c r="P50" s="42" t="s">
        <v>425</v>
      </c>
      <c r="Q50" s="42" t="s">
        <v>426</v>
      </c>
      <c r="R50" s="6" t="s">
        <v>896</v>
      </c>
      <c r="T50" s="268"/>
    </row>
    <row r="51" spans="2:28" x14ac:dyDescent="0.25">
      <c r="C51" s="6">
        <v>7</v>
      </c>
      <c r="D51" s="49" t="s">
        <v>59</v>
      </c>
      <c r="E51" s="6">
        <v>3203</v>
      </c>
      <c r="F51" s="40">
        <v>23</v>
      </c>
      <c r="G51" s="22">
        <v>4</v>
      </c>
      <c r="H51" s="8">
        <v>653.75</v>
      </c>
      <c r="I51" s="8">
        <f t="shared" si="3"/>
        <v>40.859375</v>
      </c>
      <c r="J51" s="42" t="s">
        <v>427</v>
      </c>
      <c r="K51" s="42" t="s">
        <v>428</v>
      </c>
      <c r="L51" s="42" t="s">
        <v>429</v>
      </c>
      <c r="M51" s="42" t="s">
        <v>430</v>
      </c>
      <c r="N51" s="42" t="s">
        <v>431</v>
      </c>
      <c r="O51" s="42" t="s">
        <v>432</v>
      </c>
      <c r="P51" s="51"/>
      <c r="Q51" s="42" t="s">
        <v>433</v>
      </c>
      <c r="R51" s="110" t="s">
        <v>895</v>
      </c>
      <c r="T51" s="268"/>
    </row>
    <row r="52" spans="2:28" x14ac:dyDescent="0.25">
      <c r="C52" s="12">
        <v>8</v>
      </c>
      <c r="D52" s="60" t="s">
        <v>4</v>
      </c>
      <c r="E52" s="12">
        <v>3221</v>
      </c>
      <c r="F52" s="41">
        <v>20.5</v>
      </c>
      <c r="G52" s="24">
        <v>4</v>
      </c>
      <c r="H52" s="14">
        <v>583.25</v>
      </c>
      <c r="I52" s="14">
        <f t="shared" si="3"/>
        <v>36.453125</v>
      </c>
      <c r="J52" s="44" t="s">
        <v>434</v>
      </c>
      <c r="K52" s="44" t="s">
        <v>435</v>
      </c>
      <c r="L52" s="44" t="s">
        <v>436</v>
      </c>
      <c r="M52" s="44" t="s">
        <v>429</v>
      </c>
      <c r="N52" s="44" t="s">
        <v>437</v>
      </c>
      <c r="O52" s="44" t="s">
        <v>438</v>
      </c>
      <c r="P52" s="44" t="s">
        <v>439</v>
      </c>
      <c r="Q52" s="61"/>
      <c r="R52" s="72" t="s">
        <v>895</v>
      </c>
      <c r="T52" s="268"/>
    </row>
    <row r="53" spans="2:28" x14ac:dyDescent="0.25">
      <c r="I53" s="39"/>
      <c r="T53" s="268"/>
    </row>
    <row r="54" spans="2:28" x14ac:dyDescent="0.25">
      <c r="C54" s="16"/>
      <c r="D54" s="50"/>
      <c r="E54" s="16"/>
      <c r="F54" s="45"/>
      <c r="G54" s="23"/>
      <c r="H54" s="18"/>
      <c r="I54" s="18"/>
      <c r="J54" s="53"/>
      <c r="K54" s="53"/>
      <c r="L54" s="53"/>
      <c r="M54" s="53"/>
      <c r="N54" s="53"/>
      <c r="O54" s="53"/>
      <c r="P54" s="53"/>
      <c r="Q54" s="53"/>
      <c r="R54" s="53"/>
      <c r="T54" s="268"/>
    </row>
    <row r="55" spans="2:28" s="261" customFormat="1" ht="12.95" customHeight="1" x14ac:dyDescent="0.25">
      <c r="B55" s="253" t="s">
        <v>1310</v>
      </c>
      <c r="C55" s="254" t="s">
        <v>0</v>
      </c>
      <c r="D55" s="255" t="s">
        <v>179</v>
      </c>
      <c r="E55" s="254" t="s">
        <v>339</v>
      </c>
      <c r="F55" s="256" t="s">
        <v>306</v>
      </c>
      <c r="G55" s="257" t="s">
        <v>913</v>
      </c>
      <c r="H55" s="254" t="s">
        <v>307</v>
      </c>
      <c r="I55" s="258" t="s">
        <v>908</v>
      </c>
      <c r="J55" s="254" t="s">
        <v>190</v>
      </c>
      <c r="K55" s="254" t="s">
        <v>189</v>
      </c>
      <c r="L55" s="254" t="s">
        <v>187</v>
      </c>
      <c r="M55" s="254" t="s">
        <v>188</v>
      </c>
      <c r="N55" s="254" t="s">
        <v>52</v>
      </c>
      <c r="O55" s="254" t="s">
        <v>107</v>
      </c>
      <c r="P55" s="254" t="s">
        <v>195</v>
      </c>
      <c r="Q55" s="254" t="s">
        <v>108</v>
      </c>
      <c r="R55" s="254" t="s">
        <v>305</v>
      </c>
      <c r="S55" s="259"/>
      <c r="T55" s="268"/>
      <c r="U55" s="260"/>
      <c r="V55" s="260"/>
      <c r="W55" s="260"/>
      <c r="X55" s="260"/>
      <c r="Y55" s="260"/>
      <c r="Z55" s="260"/>
      <c r="AA55" s="260"/>
      <c r="AB55" s="260"/>
    </row>
    <row r="56" spans="2:28" x14ac:dyDescent="0.25">
      <c r="C56" s="57">
        <v>1</v>
      </c>
      <c r="D56" s="126" t="s">
        <v>478</v>
      </c>
      <c r="E56" s="57">
        <v>3456</v>
      </c>
      <c r="F56" s="40">
        <v>61</v>
      </c>
      <c r="G56" s="57" t="s">
        <v>907</v>
      </c>
      <c r="H56" s="39">
        <v>2292.75</v>
      </c>
      <c r="I56" s="39">
        <f t="shared" ref="I56:I63" si="4">H56/G56^2</f>
        <v>63.6875</v>
      </c>
      <c r="J56" s="262"/>
      <c r="K56" s="263" t="s">
        <v>1228</v>
      </c>
      <c r="L56" s="263" t="s">
        <v>1309</v>
      </c>
      <c r="M56" s="263" t="s">
        <v>1229</v>
      </c>
      <c r="N56" s="263" t="s">
        <v>1230</v>
      </c>
      <c r="O56" s="263" t="s">
        <v>1231</v>
      </c>
      <c r="P56" s="263" t="s">
        <v>1232</v>
      </c>
      <c r="Q56" s="263" t="s">
        <v>1233</v>
      </c>
      <c r="R56" s="119" t="s">
        <v>894</v>
      </c>
      <c r="T56" s="268"/>
    </row>
    <row r="57" spans="2:28" x14ac:dyDescent="0.25">
      <c r="C57" s="42">
        <v>2</v>
      </c>
      <c r="D57" s="75" t="s">
        <v>267</v>
      </c>
      <c r="E57" s="42">
        <v>3461</v>
      </c>
      <c r="F57" s="40">
        <v>54.5</v>
      </c>
      <c r="G57" s="42" t="s">
        <v>907</v>
      </c>
      <c r="H57" s="8">
        <v>2113.25</v>
      </c>
      <c r="I57" s="39">
        <f t="shared" si="4"/>
        <v>58.701388888888886</v>
      </c>
      <c r="J57" s="264" t="s">
        <v>1234</v>
      </c>
      <c r="K57" s="265"/>
      <c r="L57" s="264" t="s">
        <v>1235</v>
      </c>
      <c r="M57" s="264" t="s">
        <v>1236</v>
      </c>
      <c r="N57" s="264" t="s">
        <v>1237</v>
      </c>
      <c r="O57" s="264" t="s">
        <v>1238</v>
      </c>
      <c r="P57" s="264" t="s">
        <v>1239</v>
      </c>
      <c r="Q57" s="264" t="s">
        <v>1240</v>
      </c>
      <c r="R57" s="119" t="s">
        <v>894</v>
      </c>
      <c r="T57" s="268"/>
    </row>
    <row r="58" spans="2:28" x14ac:dyDescent="0.25">
      <c r="C58" s="42">
        <v>3</v>
      </c>
      <c r="D58" s="75" t="s">
        <v>482</v>
      </c>
      <c r="E58" s="42">
        <v>3454</v>
      </c>
      <c r="F58" s="40" t="s">
        <v>1305</v>
      </c>
      <c r="G58" s="42" t="s">
        <v>907</v>
      </c>
      <c r="H58" s="8">
        <v>1974.75</v>
      </c>
      <c r="I58" s="39">
        <f t="shared" si="4"/>
        <v>54.854166666666664</v>
      </c>
      <c r="J58" s="264" t="s">
        <v>1304</v>
      </c>
      <c r="K58" s="264" t="s">
        <v>1241</v>
      </c>
      <c r="L58" s="265"/>
      <c r="M58" s="264" t="s">
        <v>1242</v>
      </c>
      <c r="N58" s="264" t="s">
        <v>1243</v>
      </c>
      <c r="O58" s="264" t="s">
        <v>1244</v>
      </c>
      <c r="P58" s="264" t="s">
        <v>1245</v>
      </c>
      <c r="Q58" s="264" t="s">
        <v>1246</v>
      </c>
      <c r="R58" s="6" t="s">
        <v>896</v>
      </c>
      <c r="T58" s="268"/>
    </row>
    <row r="59" spans="2:28" x14ac:dyDescent="0.25">
      <c r="C59" s="42">
        <v>4</v>
      </c>
      <c r="D59" s="75" t="s">
        <v>487</v>
      </c>
      <c r="E59" s="42">
        <v>3350</v>
      </c>
      <c r="F59" s="40">
        <v>42.5</v>
      </c>
      <c r="G59" s="42" t="s">
        <v>907</v>
      </c>
      <c r="H59" s="8">
        <v>1628.75</v>
      </c>
      <c r="I59" s="39">
        <f t="shared" si="4"/>
        <v>45.243055555555557</v>
      </c>
      <c r="J59" s="264" t="s">
        <v>1247</v>
      </c>
      <c r="K59" s="264" t="s">
        <v>1248</v>
      </c>
      <c r="L59" s="264" t="s">
        <v>1249</v>
      </c>
      <c r="M59" s="265"/>
      <c r="N59" s="264" t="s">
        <v>1250</v>
      </c>
      <c r="O59" s="264" t="s">
        <v>1251</v>
      </c>
      <c r="P59" s="264" t="s">
        <v>1252</v>
      </c>
      <c r="Q59" s="264" t="s">
        <v>1253</v>
      </c>
      <c r="R59" s="6" t="s">
        <v>896</v>
      </c>
      <c r="T59" s="268"/>
    </row>
    <row r="60" spans="2:28" x14ac:dyDescent="0.25">
      <c r="C60" s="42">
        <v>5</v>
      </c>
      <c r="D60" s="75" t="s">
        <v>479</v>
      </c>
      <c r="E60" s="42">
        <v>3284</v>
      </c>
      <c r="F60" s="40">
        <v>36</v>
      </c>
      <c r="G60" s="42" t="s">
        <v>907</v>
      </c>
      <c r="H60" s="8">
        <v>1398.75</v>
      </c>
      <c r="I60" s="39">
        <f t="shared" si="4"/>
        <v>38.854166666666664</v>
      </c>
      <c r="J60" s="264" t="s">
        <v>1254</v>
      </c>
      <c r="K60" s="264" t="s">
        <v>1255</v>
      </c>
      <c r="L60" s="264" t="s">
        <v>1256</v>
      </c>
      <c r="M60" s="264" t="s">
        <v>1257</v>
      </c>
      <c r="N60" s="265"/>
      <c r="O60" s="264" t="s">
        <v>1258</v>
      </c>
      <c r="P60" s="264" t="s">
        <v>1259</v>
      </c>
      <c r="Q60" s="264" t="s">
        <v>1260</v>
      </c>
      <c r="R60" s="6" t="s">
        <v>896</v>
      </c>
      <c r="T60" s="268"/>
    </row>
    <row r="61" spans="2:28" x14ac:dyDescent="0.25">
      <c r="C61" s="42">
        <v>6</v>
      </c>
      <c r="D61" s="75" t="s">
        <v>386</v>
      </c>
      <c r="E61" s="42">
        <v>3347</v>
      </c>
      <c r="F61" s="40">
        <v>35</v>
      </c>
      <c r="G61" s="42" t="s">
        <v>907</v>
      </c>
      <c r="H61" s="8">
        <v>1352</v>
      </c>
      <c r="I61" s="39">
        <f t="shared" si="4"/>
        <v>37.555555555555557</v>
      </c>
      <c r="J61" s="264" t="s">
        <v>1261</v>
      </c>
      <c r="K61" s="264" t="s">
        <v>1262</v>
      </c>
      <c r="L61" s="264" t="s">
        <v>1263</v>
      </c>
      <c r="M61" s="264" t="s">
        <v>1264</v>
      </c>
      <c r="N61" s="264" t="s">
        <v>1265</v>
      </c>
      <c r="O61" s="265"/>
      <c r="P61" s="264" t="s">
        <v>1266</v>
      </c>
      <c r="Q61" s="264" t="s">
        <v>1267</v>
      </c>
      <c r="R61" s="6" t="s">
        <v>896</v>
      </c>
      <c r="T61" s="268"/>
    </row>
    <row r="62" spans="2:28" x14ac:dyDescent="0.25">
      <c r="C62" s="42">
        <v>7</v>
      </c>
      <c r="D62" s="75" t="s">
        <v>394</v>
      </c>
      <c r="E62" s="42">
        <v>3273</v>
      </c>
      <c r="F62" s="40">
        <v>31</v>
      </c>
      <c r="G62" s="42" t="s">
        <v>907</v>
      </c>
      <c r="H62" s="8">
        <v>1181.5</v>
      </c>
      <c r="I62" s="39">
        <f t="shared" si="4"/>
        <v>32.819444444444443</v>
      </c>
      <c r="J62" s="264" t="s">
        <v>1268</v>
      </c>
      <c r="K62" s="264" t="s">
        <v>1269</v>
      </c>
      <c r="L62" s="264" t="s">
        <v>1270</v>
      </c>
      <c r="M62" s="264" t="s">
        <v>1271</v>
      </c>
      <c r="N62" s="264" t="s">
        <v>1272</v>
      </c>
      <c r="O62" s="264" t="s">
        <v>1273</v>
      </c>
      <c r="P62" s="265"/>
      <c r="Q62" s="264" t="s">
        <v>1274</v>
      </c>
      <c r="R62" s="119" t="s">
        <v>895</v>
      </c>
      <c r="T62" s="268"/>
    </row>
    <row r="63" spans="2:28" x14ac:dyDescent="0.25">
      <c r="C63" s="127">
        <v>8</v>
      </c>
      <c r="D63" s="128" t="s">
        <v>486</v>
      </c>
      <c r="E63" s="127">
        <v>3266</v>
      </c>
      <c r="F63" s="41">
        <v>24.5</v>
      </c>
      <c r="G63" s="127">
        <v>6</v>
      </c>
      <c r="H63" s="14">
        <v>1050.25</v>
      </c>
      <c r="I63" s="14">
        <f t="shared" si="4"/>
        <v>29.173611111111111</v>
      </c>
      <c r="J63" s="266" t="s">
        <v>1275</v>
      </c>
      <c r="K63" s="266" t="s">
        <v>1276</v>
      </c>
      <c r="L63" s="266" t="s">
        <v>1277</v>
      </c>
      <c r="M63" s="266" t="s">
        <v>1278</v>
      </c>
      <c r="N63" s="266" t="s">
        <v>1279</v>
      </c>
      <c r="O63" s="266" t="s">
        <v>1280</v>
      </c>
      <c r="P63" s="266" t="s">
        <v>1281</v>
      </c>
      <c r="Q63" s="267"/>
      <c r="R63" s="72" t="s">
        <v>895</v>
      </c>
      <c r="T63" s="268"/>
    </row>
    <row r="64" spans="2:28" x14ac:dyDescent="0.25">
      <c r="C64" s="32"/>
      <c r="D64" s="54"/>
      <c r="E64" s="32"/>
      <c r="F64" s="130"/>
      <c r="G64" s="55"/>
      <c r="H64" s="39"/>
      <c r="I64" s="39"/>
      <c r="J64" s="57"/>
      <c r="K64" s="57"/>
      <c r="L64" s="57"/>
      <c r="M64" s="57"/>
      <c r="N64" s="57"/>
      <c r="O64" s="57"/>
      <c r="P64" s="57"/>
      <c r="Q64" s="57"/>
      <c r="R64" s="57"/>
      <c r="T64" s="268"/>
    </row>
    <row r="65" spans="20:28" x14ac:dyDescent="0.25">
      <c r="T65" s="268"/>
    </row>
    <row r="66" spans="20:28" x14ac:dyDescent="0.25">
      <c r="T66" s="268"/>
      <c r="U66" s="269"/>
      <c r="V66" s="269"/>
      <c r="W66" s="269"/>
      <c r="X66" s="269"/>
      <c r="Y66" s="269"/>
      <c r="Z66" s="269"/>
      <c r="AA66" s="269"/>
      <c r="AB66" s="269"/>
    </row>
    <row r="67" spans="20:28" x14ac:dyDescent="0.25">
      <c r="T67" s="268"/>
    </row>
    <row r="68" spans="20:28" x14ac:dyDescent="0.25">
      <c r="T68" s="268"/>
    </row>
    <row r="69" spans="20:28" x14ac:dyDescent="0.25">
      <c r="T69" s="268"/>
    </row>
    <row r="70" spans="20:28" x14ac:dyDescent="0.25">
      <c r="T70" s="268"/>
    </row>
    <row r="71" spans="20:28" x14ac:dyDescent="0.25">
      <c r="T71" s="268"/>
    </row>
    <row r="72" spans="20:28" x14ac:dyDescent="0.25">
      <c r="T72" s="268"/>
    </row>
    <row r="73" spans="20:28" x14ac:dyDescent="0.25">
      <c r="T73" s="268"/>
    </row>
    <row r="74" spans="20:28" x14ac:dyDescent="0.25">
      <c r="T74" s="268"/>
    </row>
    <row r="75" spans="20:28" x14ac:dyDescent="0.25">
      <c r="T75" s="268"/>
    </row>
    <row r="76" spans="20:28" x14ac:dyDescent="0.25">
      <c r="T76" s="268"/>
    </row>
    <row r="77" spans="20:28" x14ac:dyDescent="0.25">
      <c r="T77" s="268"/>
    </row>
    <row r="78" spans="20:28" x14ac:dyDescent="0.25">
      <c r="T78" s="268"/>
    </row>
    <row r="79" spans="20:28" x14ac:dyDescent="0.25">
      <c r="T79" s="268"/>
    </row>
    <row r="80" spans="20:28" x14ac:dyDescent="0.25">
      <c r="T80" s="268"/>
    </row>
    <row r="81" spans="20:20" x14ac:dyDescent="0.25">
      <c r="T81" s="268"/>
    </row>
    <row r="82" spans="20:20" x14ac:dyDescent="0.25">
      <c r="T82" s="268"/>
    </row>
    <row r="83" spans="20:20" x14ac:dyDescent="0.25">
      <c r="T83" s="268"/>
    </row>
    <row r="84" spans="20:20" x14ac:dyDescent="0.25">
      <c r="T84" s="268"/>
    </row>
    <row r="85" spans="20:20" x14ac:dyDescent="0.25">
      <c r="T85" s="268"/>
    </row>
  </sheetData>
  <mergeCells count="6">
    <mergeCell ref="Y4:Y5"/>
    <mergeCell ref="W4:W5"/>
    <mergeCell ref="V4:V5"/>
    <mergeCell ref="U9:Y9"/>
    <mergeCell ref="V6:V7"/>
    <mergeCell ref="W6:W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83"/>
  <sheetViews>
    <sheetView workbookViewId="0">
      <pane ySplit="10" topLeftCell="A11" activePane="bottomLeft" state="frozen"/>
      <selection pane="bottomLeft"/>
    </sheetView>
  </sheetViews>
  <sheetFormatPr defaultRowHeight="15" x14ac:dyDescent="0.25"/>
  <cols>
    <col min="1" max="1" width="1.7109375" style="136" customWidth="1"/>
    <col min="2" max="2" width="3.7109375" style="135" customWidth="1"/>
    <col min="3" max="3" width="2.7109375" style="133" customWidth="1"/>
    <col min="4" max="4" width="4" style="133" customWidth="1"/>
    <col min="5" max="5" width="10.7109375" style="134" customWidth="1"/>
    <col min="6" max="6" width="8.7109375" style="133" customWidth="1"/>
    <col min="7" max="8" width="15.5703125" style="133" customWidth="1"/>
    <col min="9" max="9" width="4.5703125" style="133" customWidth="1"/>
    <col min="10" max="10" width="4.7109375" style="133" customWidth="1"/>
    <col min="11" max="11" width="15.85546875" style="133" customWidth="1"/>
    <col min="12" max="13" width="4.28515625" style="135" customWidth="1"/>
    <col min="14" max="15" width="6.7109375" style="133" customWidth="1"/>
    <col min="16" max="16" width="9.28515625" style="133" customWidth="1"/>
    <col min="17" max="17" width="63.85546875" style="136" customWidth="1"/>
    <col min="18" max="18" width="69.42578125" style="137" customWidth="1"/>
    <col min="19" max="16384" width="9.140625" style="136"/>
  </cols>
  <sheetData>
    <row r="1" spans="1:19" ht="18.75" x14ac:dyDescent="0.25">
      <c r="A1" s="1" t="s">
        <v>2058</v>
      </c>
      <c r="B1" s="131"/>
      <c r="C1" s="132"/>
    </row>
    <row r="4" spans="1:19" x14ac:dyDescent="0.25">
      <c r="Q4" s="153"/>
    </row>
    <row r="5" spans="1:19" x14ac:dyDescent="0.25">
      <c r="H5" s="138"/>
      <c r="K5" s="133" t="s">
        <v>2054</v>
      </c>
      <c r="L5" s="135">
        <f>MIN(L11:L336)</f>
        <v>18</v>
      </c>
    </row>
    <row r="6" spans="1:19" x14ac:dyDescent="0.25">
      <c r="K6" s="133" t="s">
        <v>274</v>
      </c>
      <c r="L6" s="135">
        <f>MAX(L11:L350)</f>
        <v>217</v>
      </c>
      <c r="M6" s="156">
        <f>MAX(M11:M350)</f>
        <v>433</v>
      </c>
      <c r="O6" s="133" t="s">
        <v>274</v>
      </c>
      <c r="P6" s="140">
        <f>MAX(P11:P346)</f>
        <v>0.17487268518518517</v>
      </c>
    </row>
    <row r="7" spans="1:19" x14ac:dyDescent="0.25">
      <c r="K7" s="133" t="s">
        <v>1308</v>
      </c>
      <c r="L7" s="139">
        <f>SUM(L11:L350)/336</f>
        <v>69.354166666666671</v>
      </c>
      <c r="M7" s="139">
        <f>SUM(M11:M350)/336</f>
        <v>138.20238095238096</v>
      </c>
      <c r="P7" s="140">
        <f>SUM(P11:P346)/336</f>
        <v>0.12321990051807759</v>
      </c>
    </row>
    <row r="8" spans="1:19" x14ac:dyDescent="0.25">
      <c r="P8" s="140"/>
    </row>
    <row r="9" spans="1:19" x14ac:dyDescent="0.25">
      <c r="E9" s="310" t="s">
        <v>915</v>
      </c>
      <c r="F9" s="310"/>
      <c r="L9" s="311" t="s">
        <v>0</v>
      </c>
      <c r="M9" s="311"/>
      <c r="N9" s="142" t="s">
        <v>2</v>
      </c>
      <c r="O9" s="142" t="s">
        <v>3</v>
      </c>
    </row>
    <row r="10" spans="1:19" s="142" customFormat="1" ht="17.100000000000001" customHeight="1" x14ac:dyDescent="0.25">
      <c r="A10" s="154"/>
      <c r="B10" s="143" t="s">
        <v>914</v>
      </c>
      <c r="C10" s="154" t="s">
        <v>180</v>
      </c>
      <c r="D10" s="154" t="s">
        <v>0</v>
      </c>
      <c r="E10" s="144" t="s">
        <v>1210</v>
      </c>
      <c r="F10" s="144" t="s">
        <v>1307</v>
      </c>
      <c r="G10" s="144" t="s">
        <v>2</v>
      </c>
      <c r="H10" s="144" t="s">
        <v>3</v>
      </c>
      <c r="I10" s="144" t="s">
        <v>53</v>
      </c>
      <c r="J10" s="154" t="s">
        <v>24</v>
      </c>
      <c r="K10" s="144" t="s">
        <v>476</v>
      </c>
      <c r="L10" s="143" t="s">
        <v>1312</v>
      </c>
      <c r="M10" s="143" t="s">
        <v>1311</v>
      </c>
      <c r="N10" s="154" t="s">
        <v>1209</v>
      </c>
      <c r="O10" s="154" t="s">
        <v>1209</v>
      </c>
      <c r="P10" s="144" t="s">
        <v>477</v>
      </c>
      <c r="Q10" s="145" t="s">
        <v>54</v>
      </c>
      <c r="R10" s="145" t="s">
        <v>791</v>
      </c>
      <c r="S10" s="154"/>
    </row>
    <row r="11" spans="1:19" x14ac:dyDescent="0.25">
      <c r="B11" s="135">
        <v>1</v>
      </c>
      <c r="C11" s="133">
        <v>1</v>
      </c>
      <c r="D11" s="133">
        <v>1</v>
      </c>
      <c r="E11" s="134" t="s">
        <v>916</v>
      </c>
      <c r="F11" s="140">
        <v>0.8365393518518518</v>
      </c>
      <c r="G11" s="146" t="s">
        <v>478</v>
      </c>
      <c r="H11" s="146" t="s">
        <v>479</v>
      </c>
      <c r="I11" s="146" t="s">
        <v>60</v>
      </c>
      <c r="J11" s="146" t="s">
        <v>810</v>
      </c>
      <c r="K11" s="146" t="s">
        <v>480</v>
      </c>
      <c r="L11" s="135">
        <v>41</v>
      </c>
      <c r="M11" s="135">
        <v>82</v>
      </c>
      <c r="N11" s="133">
        <v>0</v>
      </c>
      <c r="O11" s="133">
        <v>0</v>
      </c>
      <c r="P11" s="140">
        <v>9.521990740740742E-2</v>
      </c>
      <c r="Q11" s="147" t="s">
        <v>61</v>
      </c>
      <c r="R11" s="148" t="s">
        <v>481</v>
      </c>
    </row>
    <row r="12" spans="1:19" x14ac:dyDescent="0.25">
      <c r="B12" s="135">
        <v>1</v>
      </c>
      <c r="C12" s="133">
        <v>2</v>
      </c>
      <c r="D12" s="133">
        <v>2</v>
      </c>
      <c r="E12" s="134" t="s">
        <v>916</v>
      </c>
      <c r="F12" s="140">
        <v>0.93251157407407403</v>
      </c>
      <c r="G12" s="146" t="s">
        <v>267</v>
      </c>
      <c r="H12" s="146" t="s">
        <v>482</v>
      </c>
      <c r="I12" s="146" t="s">
        <v>166</v>
      </c>
      <c r="J12" s="146" t="s">
        <v>810</v>
      </c>
      <c r="K12" s="146" t="s">
        <v>483</v>
      </c>
      <c r="L12" s="141">
        <v>48</v>
      </c>
      <c r="M12" s="135">
        <v>95</v>
      </c>
      <c r="N12" s="133">
        <v>-7.0000000000000007E-2</v>
      </c>
      <c r="O12" s="133">
        <v>0</v>
      </c>
      <c r="P12" s="140">
        <v>0.10783564814814815</v>
      </c>
      <c r="Q12" s="147" t="s">
        <v>485</v>
      </c>
      <c r="R12" s="148" t="s">
        <v>484</v>
      </c>
    </row>
    <row r="13" spans="1:19" x14ac:dyDescent="0.25">
      <c r="B13" s="135">
        <v>1</v>
      </c>
      <c r="C13" s="133">
        <v>3</v>
      </c>
      <c r="D13" s="133">
        <v>3</v>
      </c>
      <c r="E13" s="134" t="s">
        <v>917</v>
      </c>
      <c r="F13" s="140">
        <v>4.1064814814814811E-2</v>
      </c>
      <c r="G13" s="146" t="s">
        <v>486</v>
      </c>
      <c r="H13" s="146" t="s">
        <v>487</v>
      </c>
      <c r="I13" s="146" t="s">
        <v>238</v>
      </c>
      <c r="J13" s="146" t="s">
        <v>810</v>
      </c>
      <c r="K13" s="146" t="s">
        <v>483</v>
      </c>
      <c r="L13" s="135">
        <v>35</v>
      </c>
      <c r="M13" s="135">
        <v>69</v>
      </c>
      <c r="N13" s="133">
        <v>0</v>
      </c>
      <c r="O13" s="133">
        <v>0</v>
      </c>
      <c r="P13" s="140">
        <v>6.581018518518518E-2</v>
      </c>
      <c r="Q13" s="147" t="s">
        <v>489</v>
      </c>
      <c r="R13" s="148" t="s">
        <v>488</v>
      </c>
    </row>
    <row r="14" spans="1:19" x14ac:dyDescent="0.25">
      <c r="B14" s="135">
        <v>1</v>
      </c>
      <c r="C14" s="133">
        <v>4</v>
      </c>
      <c r="D14" s="133">
        <v>4</v>
      </c>
      <c r="E14" s="134" t="s">
        <v>917</v>
      </c>
      <c r="F14" s="140">
        <v>0.10760416666666667</v>
      </c>
      <c r="G14" s="146" t="s">
        <v>394</v>
      </c>
      <c r="H14" s="146" t="s">
        <v>386</v>
      </c>
      <c r="I14" s="146" t="s">
        <v>491</v>
      </c>
      <c r="J14" s="146" t="s">
        <v>29</v>
      </c>
      <c r="K14" s="146" t="s">
        <v>490</v>
      </c>
      <c r="L14" s="135">
        <v>56</v>
      </c>
      <c r="M14" s="135">
        <v>112</v>
      </c>
      <c r="N14" s="133">
        <v>-6.84</v>
      </c>
      <c r="O14" s="133">
        <v>-67.69</v>
      </c>
      <c r="P14" s="140">
        <v>0.1287962962962963</v>
      </c>
      <c r="Q14" s="147" t="s">
        <v>493</v>
      </c>
      <c r="R14" s="148" t="s">
        <v>492</v>
      </c>
    </row>
    <row r="15" spans="1:19" x14ac:dyDescent="0.25">
      <c r="B15" s="135">
        <v>2</v>
      </c>
      <c r="C15" s="133">
        <v>1</v>
      </c>
      <c r="D15" s="133">
        <v>5</v>
      </c>
      <c r="E15" s="134" t="s">
        <v>917</v>
      </c>
      <c r="F15" s="140">
        <v>0.23710648148148147</v>
      </c>
      <c r="G15" s="146" t="s">
        <v>479</v>
      </c>
      <c r="H15" s="146" t="s">
        <v>386</v>
      </c>
      <c r="I15" s="146" t="s">
        <v>138</v>
      </c>
      <c r="J15" s="146" t="s">
        <v>810</v>
      </c>
      <c r="K15" s="146" t="s">
        <v>483</v>
      </c>
      <c r="L15" s="135">
        <v>27</v>
      </c>
      <c r="M15" s="135">
        <v>53</v>
      </c>
      <c r="N15" s="133">
        <v>0</v>
      </c>
      <c r="O15" s="133">
        <v>0</v>
      </c>
      <c r="P15" s="140">
        <v>7.3576388888888886E-2</v>
      </c>
      <c r="Q15" s="147" t="s">
        <v>494</v>
      </c>
      <c r="R15" s="148" t="s">
        <v>918</v>
      </c>
    </row>
    <row r="16" spans="1:19" x14ac:dyDescent="0.25">
      <c r="B16" s="135">
        <v>2</v>
      </c>
      <c r="C16" s="133">
        <v>2</v>
      </c>
      <c r="D16" s="133">
        <v>6</v>
      </c>
      <c r="E16" s="134" t="s">
        <v>917</v>
      </c>
      <c r="F16" s="140">
        <v>0.31142361111111111</v>
      </c>
      <c r="G16" s="146" t="s">
        <v>487</v>
      </c>
      <c r="H16" s="146" t="s">
        <v>394</v>
      </c>
      <c r="I16" s="146" t="s">
        <v>171</v>
      </c>
      <c r="J16" s="146" t="s">
        <v>9</v>
      </c>
      <c r="K16" s="146" t="s">
        <v>490</v>
      </c>
      <c r="L16" s="135">
        <v>82</v>
      </c>
      <c r="M16" s="135">
        <v>164</v>
      </c>
      <c r="N16" s="133" t="s">
        <v>495</v>
      </c>
      <c r="O16" s="133">
        <v>11.35</v>
      </c>
      <c r="P16" s="140">
        <v>0.1429398148148148</v>
      </c>
      <c r="Q16" s="147" t="s">
        <v>1211</v>
      </c>
      <c r="R16" s="148" t="s">
        <v>496</v>
      </c>
    </row>
    <row r="17" spans="2:18" x14ac:dyDescent="0.25">
      <c r="B17" s="135">
        <v>2</v>
      </c>
      <c r="C17" s="133">
        <v>3</v>
      </c>
      <c r="D17" s="133">
        <v>7</v>
      </c>
      <c r="E17" s="134" t="s">
        <v>917</v>
      </c>
      <c r="F17" s="140">
        <v>0.45508101851851851</v>
      </c>
      <c r="G17" s="146" t="s">
        <v>482</v>
      </c>
      <c r="H17" s="146" t="s">
        <v>486</v>
      </c>
      <c r="I17" s="146" t="s">
        <v>124</v>
      </c>
      <c r="J17" s="146" t="s">
        <v>9</v>
      </c>
      <c r="K17" s="146" t="s">
        <v>490</v>
      </c>
      <c r="L17" s="135">
        <v>64</v>
      </c>
      <c r="M17" s="135">
        <v>128</v>
      </c>
      <c r="N17" s="133">
        <v>17.55</v>
      </c>
      <c r="O17" s="133">
        <v>11.89</v>
      </c>
      <c r="P17" s="140">
        <v>0.13157407407407407</v>
      </c>
      <c r="Q17" s="147" t="s">
        <v>498</v>
      </c>
      <c r="R17" s="148" t="s">
        <v>497</v>
      </c>
    </row>
    <row r="18" spans="2:18" x14ac:dyDescent="0.25">
      <c r="B18" s="135">
        <v>2</v>
      </c>
      <c r="C18" s="133">
        <v>4</v>
      </c>
      <c r="D18" s="133">
        <v>8</v>
      </c>
      <c r="E18" s="134" t="s">
        <v>917</v>
      </c>
      <c r="F18" s="140">
        <v>0.58737268518518515</v>
      </c>
      <c r="G18" s="146" t="s">
        <v>478</v>
      </c>
      <c r="H18" s="146" t="s">
        <v>267</v>
      </c>
      <c r="I18" s="146" t="s">
        <v>164</v>
      </c>
      <c r="J18" s="146" t="s">
        <v>810</v>
      </c>
      <c r="K18" s="146" t="s">
        <v>499</v>
      </c>
      <c r="L18" s="135">
        <v>108</v>
      </c>
      <c r="M18" s="135">
        <v>215</v>
      </c>
      <c r="N18" s="133">
        <v>0</v>
      </c>
      <c r="O18" s="133">
        <v>0.02</v>
      </c>
      <c r="P18" s="140">
        <v>0.14883101851851852</v>
      </c>
      <c r="Q18" s="147" t="s">
        <v>501</v>
      </c>
      <c r="R18" s="148" t="s">
        <v>500</v>
      </c>
    </row>
    <row r="19" spans="2:18" x14ac:dyDescent="0.25">
      <c r="B19" s="135">
        <v>3</v>
      </c>
      <c r="C19" s="133">
        <v>1</v>
      </c>
      <c r="D19" s="133">
        <v>9</v>
      </c>
      <c r="E19" s="134" t="s">
        <v>917</v>
      </c>
      <c r="F19" s="140">
        <v>0.73696759259259259</v>
      </c>
      <c r="G19" s="146" t="s">
        <v>267</v>
      </c>
      <c r="H19" s="146" t="s">
        <v>479</v>
      </c>
      <c r="I19" s="146" t="s">
        <v>164</v>
      </c>
      <c r="J19" s="146" t="s">
        <v>810</v>
      </c>
      <c r="K19" s="146" t="s">
        <v>499</v>
      </c>
      <c r="L19" s="135">
        <v>169</v>
      </c>
      <c r="M19" s="135">
        <v>338</v>
      </c>
      <c r="N19" s="133">
        <v>-0.03</v>
      </c>
      <c r="O19" s="133">
        <v>0</v>
      </c>
      <c r="P19" s="140">
        <v>0.16210648148148146</v>
      </c>
      <c r="Q19" s="147" t="s">
        <v>165</v>
      </c>
      <c r="R19" s="148" t="s">
        <v>502</v>
      </c>
    </row>
    <row r="20" spans="2:18" x14ac:dyDescent="0.25">
      <c r="B20" s="135">
        <v>3</v>
      </c>
      <c r="C20" s="133">
        <v>2</v>
      </c>
      <c r="D20" s="133">
        <v>10</v>
      </c>
      <c r="E20" s="134" t="s">
        <v>917</v>
      </c>
      <c r="F20" s="140">
        <v>0.89979166666666666</v>
      </c>
      <c r="G20" s="146" t="s">
        <v>486</v>
      </c>
      <c r="H20" s="146" t="s">
        <v>478</v>
      </c>
      <c r="I20" s="146" t="s">
        <v>119</v>
      </c>
      <c r="J20" s="146" t="s">
        <v>810</v>
      </c>
      <c r="K20" s="146" t="s">
        <v>499</v>
      </c>
      <c r="L20" s="135">
        <v>54</v>
      </c>
      <c r="M20" s="135">
        <v>107</v>
      </c>
      <c r="N20" s="133">
        <v>0</v>
      </c>
      <c r="O20" s="133">
        <v>0</v>
      </c>
      <c r="P20" s="140">
        <v>0.10887731481481482</v>
      </c>
      <c r="Q20" s="147" t="s">
        <v>504</v>
      </c>
      <c r="R20" s="148" t="s">
        <v>503</v>
      </c>
    </row>
    <row r="21" spans="2:18" x14ac:dyDescent="0.25">
      <c r="B21" s="135">
        <v>3</v>
      </c>
      <c r="C21" s="133">
        <v>3</v>
      </c>
      <c r="D21" s="133">
        <v>11</v>
      </c>
      <c r="E21" s="134" t="s">
        <v>919</v>
      </c>
      <c r="F21" s="140">
        <v>9.432870370370371E-3</v>
      </c>
      <c r="G21" s="146" t="s">
        <v>394</v>
      </c>
      <c r="H21" s="146" t="s">
        <v>482</v>
      </c>
      <c r="I21" s="146" t="s">
        <v>139</v>
      </c>
      <c r="J21" s="146" t="s">
        <v>810</v>
      </c>
      <c r="K21" s="146" t="s">
        <v>483</v>
      </c>
      <c r="L21" s="135">
        <v>37</v>
      </c>
      <c r="M21" s="135">
        <v>74</v>
      </c>
      <c r="N21" s="133">
        <v>0.01</v>
      </c>
      <c r="O21" s="133">
        <v>0</v>
      </c>
      <c r="P21" s="140">
        <v>9.8460648148148144E-2</v>
      </c>
      <c r="Q21" s="147" t="s">
        <v>506</v>
      </c>
      <c r="R21" s="148" t="s">
        <v>505</v>
      </c>
    </row>
    <row r="22" spans="2:18" x14ac:dyDescent="0.25">
      <c r="B22" s="135">
        <v>3</v>
      </c>
      <c r="C22" s="133">
        <v>4</v>
      </c>
      <c r="D22" s="133">
        <v>12</v>
      </c>
      <c r="E22" s="134" t="s">
        <v>919</v>
      </c>
      <c r="F22" s="140">
        <v>0.10862268518518518</v>
      </c>
      <c r="G22" s="146" t="s">
        <v>386</v>
      </c>
      <c r="H22" s="146" t="s">
        <v>487</v>
      </c>
      <c r="I22" s="146" t="s">
        <v>138</v>
      </c>
      <c r="J22" s="146" t="s">
        <v>810</v>
      </c>
      <c r="K22" s="146" t="s">
        <v>480</v>
      </c>
      <c r="L22" s="135">
        <v>68</v>
      </c>
      <c r="M22" s="135">
        <v>135</v>
      </c>
      <c r="N22" s="133">
        <v>0.01</v>
      </c>
      <c r="O22" s="133">
        <v>0</v>
      </c>
      <c r="P22" s="140">
        <v>0.12790509259259258</v>
      </c>
      <c r="Q22" s="147" t="s">
        <v>920</v>
      </c>
      <c r="R22" s="148" t="s">
        <v>507</v>
      </c>
    </row>
    <row r="23" spans="2:18" x14ac:dyDescent="0.25">
      <c r="B23" s="135">
        <v>4</v>
      </c>
      <c r="C23" s="133">
        <v>1</v>
      </c>
      <c r="D23" s="133">
        <v>13</v>
      </c>
      <c r="E23" s="134" t="s">
        <v>919</v>
      </c>
      <c r="F23" s="140">
        <v>0.23724537037037038</v>
      </c>
      <c r="G23" s="146" t="s">
        <v>479</v>
      </c>
      <c r="H23" s="146" t="s">
        <v>487</v>
      </c>
      <c r="I23" s="146" t="s">
        <v>508</v>
      </c>
      <c r="J23" s="146" t="s">
        <v>810</v>
      </c>
      <c r="K23" s="146" t="s">
        <v>483</v>
      </c>
      <c r="L23" s="135">
        <v>18</v>
      </c>
      <c r="M23" s="135">
        <v>35</v>
      </c>
      <c r="N23" s="133">
        <v>0</v>
      </c>
      <c r="O23" s="133">
        <v>0</v>
      </c>
      <c r="P23" s="140">
        <v>5.3634259259259263E-2</v>
      </c>
      <c r="Q23" s="147" t="s">
        <v>509</v>
      </c>
      <c r="R23" s="148" t="s">
        <v>773</v>
      </c>
    </row>
    <row r="24" spans="2:18" x14ac:dyDescent="0.25">
      <c r="B24" s="135">
        <v>4</v>
      </c>
      <c r="C24" s="133">
        <v>2</v>
      </c>
      <c r="D24" s="133">
        <v>14</v>
      </c>
      <c r="E24" s="134" t="s">
        <v>919</v>
      </c>
      <c r="F24" s="140">
        <v>0.29159722222222223</v>
      </c>
      <c r="G24" s="146" t="s">
        <v>482</v>
      </c>
      <c r="H24" s="146" t="s">
        <v>386</v>
      </c>
      <c r="I24" s="146" t="s">
        <v>268</v>
      </c>
      <c r="J24" s="146" t="s">
        <v>9</v>
      </c>
      <c r="K24" s="146" t="s">
        <v>490</v>
      </c>
      <c r="L24" s="135">
        <v>47</v>
      </c>
      <c r="M24" s="135">
        <v>94</v>
      </c>
      <c r="N24" s="133">
        <v>12.25</v>
      </c>
      <c r="O24" s="133">
        <v>9.14</v>
      </c>
      <c r="P24" s="140">
        <v>0.1208101851851852</v>
      </c>
      <c r="Q24" s="147" t="s">
        <v>300</v>
      </c>
      <c r="R24" s="148" t="s">
        <v>921</v>
      </c>
    </row>
    <row r="25" spans="2:18" x14ac:dyDescent="0.25">
      <c r="B25" s="135">
        <v>4</v>
      </c>
      <c r="C25" s="133">
        <v>3</v>
      </c>
      <c r="D25" s="133">
        <v>15</v>
      </c>
      <c r="E25" s="134" t="s">
        <v>919</v>
      </c>
      <c r="F25" s="140">
        <v>0.41313657407407406</v>
      </c>
      <c r="G25" s="146" t="s">
        <v>478</v>
      </c>
      <c r="H25" s="146" t="s">
        <v>394</v>
      </c>
      <c r="I25" s="146" t="s">
        <v>78</v>
      </c>
      <c r="J25" s="146" t="s">
        <v>9</v>
      </c>
      <c r="K25" s="146" t="s">
        <v>490</v>
      </c>
      <c r="L25" s="135">
        <v>70</v>
      </c>
      <c r="M25" s="135">
        <v>140</v>
      </c>
      <c r="N25" s="133">
        <v>12.99</v>
      </c>
      <c r="O25" s="133">
        <v>14.65</v>
      </c>
      <c r="P25" s="140">
        <v>0.14046296296296296</v>
      </c>
      <c r="Q25" s="147" t="s">
        <v>79</v>
      </c>
      <c r="R25" s="148" t="s">
        <v>510</v>
      </c>
    </row>
    <row r="26" spans="2:18" x14ac:dyDescent="0.25">
      <c r="B26" s="135">
        <v>4</v>
      </c>
      <c r="C26" s="133">
        <v>4</v>
      </c>
      <c r="D26" s="133">
        <v>16</v>
      </c>
      <c r="E26" s="134" t="s">
        <v>919</v>
      </c>
      <c r="F26" s="140">
        <v>0.55435185185185187</v>
      </c>
      <c r="G26" s="146" t="s">
        <v>267</v>
      </c>
      <c r="H26" s="146" t="s">
        <v>486</v>
      </c>
      <c r="I26" s="146" t="s">
        <v>219</v>
      </c>
      <c r="J26" s="146" t="s">
        <v>9</v>
      </c>
      <c r="K26" s="146" t="s">
        <v>490</v>
      </c>
      <c r="L26" s="135">
        <v>57</v>
      </c>
      <c r="M26" s="135">
        <v>114</v>
      </c>
      <c r="N26" s="133" t="s">
        <v>511</v>
      </c>
      <c r="O26" s="133">
        <v>24.46</v>
      </c>
      <c r="P26" s="140">
        <v>0.13013888888888889</v>
      </c>
      <c r="Q26" s="147" t="s">
        <v>302</v>
      </c>
      <c r="R26" s="148" t="s">
        <v>922</v>
      </c>
    </row>
    <row r="27" spans="2:18" x14ac:dyDescent="0.25">
      <c r="B27" s="135">
        <v>5</v>
      </c>
      <c r="C27" s="133">
        <v>1</v>
      </c>
      <c r="D27" s="133">
        <v>17</v>
      </c>
      <c r="E27" s="134" t="s">
        <v>919</v>
      </c>
      <c r="F27" s="140">
        <v>0.68520833333333331</v>
      </c>
      <c r="G27" s="146" t="s">
        <v>486</v>
      </c>
      <c r="H27" s="146" t="s">
        <v>479</v>
      </c>
      <c r="I27" s="146" t="s">
        <v>238</v>
      </c>
      <c r="J27" s="146" t="s">
        <v>810</v>
      </c>
      <c r="K27" s="146" t="s">
        <v>499</v>
      </c>
      <c r="L27" s="135">
        <v>60</v>
      </c>
      <c r="M27" s="135">
        <v>120</v>
      </c>
      <c r="N27" s="133">
        <v>0</v>
      </c>
      <c r="O27" s="133">
        <v>0</v>
      </c>
      <c r="P27" s="140">
        <v>0.1189236111111111</v>
      </c>
      <c r="Q27" s="147" t="s">
        <v>512</v>
      </c>
      <c r="R27" s="148" t="s">
        <v>923</v>
      </c>
    </row>
    <row r="28" spans="2:18" x14ac:dyDescent="0.25">
      <c r="B28" s="135">
        <v>5</v>
      </c>
      <c r="C28" s="133">
        <v>2</v>
      </c>
      <c r="D28" s="133">
        <v>18</v>
      </c>
      <c r="E28" s="134" t="s">
        <v>919</v>
      </c>
      <c r="F28" s="140">
        <v>0.80487268518518518</v>
      </c>
      <c r="G28" s="146" t="s">
        <v>394</v>
      </c>
      <c r="H28" s="146" t="s">
        <v>267</v>
      </c>
      <c r="I28" s="146" t="s">
        <v>139</v>
      </c>
      <c r="J28" s="146" t="s">
        <v>810</v>
      </c>
      <c r="K28" s="146" t="s">
        <v>499</v>
      </c>
      <c r="L28" s="135">
        <v>52</v>
      </c>
      <c r="M28" s="135">
        <v>103</v>
      </c>
      <c r="N28" s="133">
        <v>0.01</v>
      </c>
      <c r="O28" s="133">
        <v>0.03</v>
      </c>
      <c r="P28" s="140">
        <v>0.11878472222222221</v>
      </c>
      <c r="Q28" s="147" t="s">
        <v>506</v>
      </c>
      <c r="R28" s="148" t="s">
        <v>513</v>
      </c>
    </row>
    <row r="29" spans="2:18" x14ac:dyDescent="0.25">
      <c r="B29" s="135">
        <v>5</v>
      </c>
      <c r="C29" s="133">
        <v>3</v>
      </c>
      <c r="D29" s="133">
        <v>19</v>
      </c>
      <c r="E29" s="134" t="s">
        <v>919</v>
      </c>
      <c r="F29" s="140">
        <v>0.92435185185185187</v>
      </c>
      <c r="G29" s="146" t="s">
        <v>386</v>
      </c>
      <c r="H29" s="146" t="s">
        <v>478</v>
      </c>
      <c r="I29" s="146" t="s">
        <v>514</v>
      </c>
      <c r="J29" s="146" t="s">
        <v>29</v>
      </c>
      <c r="K29" s="146" t="s">
        <v>490</v>
      </c>
      <c r="L29" s="135">
        <v>52</v>
      </c>
      <c r="M29" s="135">
        <v>103</v>
      </c>
      <c r="N29" s="133">
        <v>-76.819999999999993</v>
      </c>
      <c r="O29" s="149" t="s">
        <v>1313</v>
      </c>
      <c r="P29" s="140">
        <v>0.11483796296296296</v>
      </c>
      <c r="Q29" s="147" t="s">
        <v>516</v>
      </c>
      <c r="R29" s="148" t="s">
        <v>515</v>
      </c>
    </row>
    <row r="30" spans="2:18" x14ac:dyDescent="0.25">
      <c r="B30" s="135">
        <v>5</v>
      </c>
      <c r="C30" s="133">
        <v>4</v>
      </c>
      <c r="D30" s="133">
        <v>20</v>
      </c>
      <c r="E30" s="134" t="s">
        <v>924</v>
      </c>
      <c r="F30" s="140">
        <v>3.9930555555555559E-2</v>
      </c>
      <c r="G30" s="146" t="s">
        <v>487</v>
      </c>
      <c r="H30" s="146" t="s">
        <v>482</v>
      </c>
      <c r="I30" s="146" t="s">
        <v>152</v>
      </c>
      <c r="J30" s="146" t="s">
        <v>810</v>
      </c>
      <c r="K30" s="146" t="s">
        <v>499</v>
      </c>
      <c r="L30" s="135">
        <v>46</v>
      </c>
      <c r="M30" s="135">
        <v>91</v>
      </c>
      <c r="N30" s="133">
        <v>0</v>
      </c>
      <c r="O30" s="133">
        <v>0</v>
      </c>
      <c r="P30" s="140">
        <v>9.5451388888888891E-2</v>
      </c>
      <c r="Q30" s="147" t="s">
        <v>1212</v>
      </c>
      <c r="R30" s="148" t="s">
        <v>517</v>
      </c>
    </row>
    <row r="31" spans="2:18" x14ac:dyDescent="0.25">
      <c r="B31" s="135">
        <v>6</v>
      </c>
      <c r="C31" s="133">
        <v>1</v>
      </c>
      <c r="D31" s="133">
        <v>21</v>
      </c>
      <c r="E31" s="134" t="s">
        <v>924</v>
      </c>
      <c r="F31" s="140">
        <v>0.13612268518518519</v>
      </c>
      <c r="G31" s="146" t="s">
        <v>479</v>
      </c>
      <c r="H31" s="146" t="s">
        <v>482</v>
      </c>
      <c r="I31" s="146" t="s">
        <v>130</v>
      </c>
      <c r="J31" s="146" t="s">
        <v>810</v>
      </c>
      <c r="K31" s="146" t="s">
        <v>499</v>
      </c>
      <c r="L31" s="135">
        <v>64</v>
      </c>
      <c r="M31" s="135">
        <v>128</v>
      </c>
      <c r="N31" s="133">
        <v>0</v>
      </c>
      <c r="O31" s="133">
        <v>0</v>
      </c>
      <c r="P31" s="140">
        <v>0.12451388888888888</v>
      </c>
      <c r="Q31" s="147" t="s">
        <v>519</v>
      </c>
      <c r="R31" s="148" t="s">
        <v>518</v>
      </c>
    </row>
    <row r="32" spans="2:18" x14ac:dyDescent="0.25">
      <c r="B32" s="135">
        <v>6</v>
      </c>
      <c r="C32" s="133">
        <v>2</v>
      </c>
      <c r="D32" s="133">
        <v>22</v>
      </c>
      <c r="E32" s="134" t="s">
        <v>924</v>
      </c>
      <c r="F32" s="140">
        <v>0.26140046296296299</v>
      </c>
      <c r="G32" s="146" t="s">
        <v>478</v>
      </c>
      <c r="H32" s="146" t="s">
        <v>487</v>
      </c>
      <c r="I32" s="146" t="s">
        <v>138</v>
      </c>
      <c r="J32" s="146" t="s">
        <v>9</v>
      </c>
      <c r="K32" s="146" t="s">
        <v>490</v>
      </c>
      <c r="L32" s="135">
        <v>49</v>
      </c>
      <c r="M32" s="135">
        <v>98</v>
      </c>
      <c r="N32" s="133">
        <v>21.24</v>
      </c>
      <c r="O32" s="133">
        <v>9.0299999999999994</v>
      </c>
      <c r="P32" s="140">
        <v>0.11928240740740741</v>
      </c>
      <c r="Q32" s="147" t="s">
        <v>521</v>
      </c>
      <c r="R32" s="148" t="s">
        <v>520</v>
      </c>
    </row>
    <row r="33" spans="2:18" x14ac:dyDescent="0.25">
      <c r="B33" s="135">
        <v>6</v>
      </c>
      <c r="C33" s="133">
        <v>3</v>
      </c>
      <c r="D33" s="133">
        <v>23</v>
      </c>
      <c r="E33" s="134" t="s">
        <v>924</v>
      </c>
      <c r="F33" s="140">
        <v>0.38142361111111112</v>
      </c>
      <c r="G33" s="146" t="s">
        <v>267</v>
      </c>
      <c r="H33" s="146" t="s">
        <v>386</v>
      </c>
      <c r="I33" s="146" t="s">
        <v>130</v>
      </c>
      <c r="J33" s="146" t="s">
        <v>9</v>
      </c>
      <c r="K33" s="146" t="s">
        <v>480</v>
      </c>
      <c r="L33" s="135">
        <v>75</v>
      </c>
      <c r="M33" s="135">
        <v>149</v>
      </c>
      <c r="N33" s="133">
        <v>148.99</v>
      </c>
      <c r="O33" s="133">
        <v>2.83</v>
      </c>
      <c r="P33" s="140">
        <v>0.12557870370370369</v>
      </c>
      <c r="Q33" s="147" t="s">
        <v>523</v>
      </c>
      <c r="R33" s="148" t="s">
        <v>522</v>
      </c>
    </row>
    <row r="34" spans="2:18" x14ac:dyDescent="0.25">
      <c r="B34" s="135">
        <v>6</v>
      </c>
      <c r="C34" s="133">
        <v>4</v>
      </c>
      <c r="D34" s="133">
        <v>24</v>
      </c>
      <c r="E34" s="134" t="s">
        <v>924</v>
      </c>
      <c r="F34" s="140">
        <v>0.50769675925925928</v>
      </c>
      <c r="G34" s="146" t="s">
        <v>486</v>
      </c>
      <c r="H34" s="146" t="s">
        <v>394</v>
      </c>
      <c r="I34" s="146" t="s">
        <v>78</v>
      </c>
      <c r="J34" s="146" t="s">
        <v>810</v>
      </c>
      <c r="K34" s="146" t="s">
        <v>499</v>
      </c>
      <c r="L34" s="135">
        <v>60</v>
      </c>
      <c r="M34" s="135">
        <v>120</v>
      </c>
      <c r="N34" s="133">
        <v>0</v>
      </c>
      <c r="O34" s="133">
        <v>-0.01</v>
      </c>
      <c r="P34" s="140">
        <v>0.11950231481481481</v>
      </c>
      <c r="Q34" s="147" t="s">
        <v>79</v>
      </c>
      <c r="R34" s="148" t="s">
        <v>524</v>
      </c>
    </row>
    <row r="35" spans="2:18" x14ac:dyDescent="0.25">
      <c r="B35" s="135">
        <v>7</v>
      </c>
      <c r="C35" s="133">
        <v>1</v>
      </c>
      <c r="D35" s="133">
        <v>25</v>
      </c>
      <c r="E35" s="134" t="s">
        <v>924</v>
      </c>
      <c r="F35" s="140">
        <v>0.62791666666666668</v>
      </c>
      <c r="G35" s="146" t="s">
        <v>394</v>
      </c>
      <c r="H35" s="146" t="s">
        <v>479</v>
      </c>
      <c r="I35" s="146" t="s">
        <v>127</v>
      </c>
      <c r="J35" s="146" t="s">
        <v>29</v>
      </c>
      <c r="K35" s="146" t="s">
        <v>490</v>
      </c>
      <c r="L35" s="135">
        <v>54</v>
      </c>
      <c r="M35" s="135">
        <v>107</v>
      </c>
      <c r="N35" s="133">
        <v>-9.26</v>
      </c>
      <c r="O35" s="133">
        <v>-9.31</v>
      </c>
      <c r="P35" s="140">
        <v>0.12</v>
      </c>
      <c r="Q35" s="147" t="s">
        <v>526</v>
      </c>
      <c r="R35" s="148" t="s">
        <v>525</v>
      </c>
    </row>
    <row r="36" spans="2:18" x14ac:dyDescent="0.25">
      <c r="B36" s="135">
        <v>7</v>
      </c>
      <c r="C36" s="133">
        <v>2</v>
      </c>
      <c r="D36" s="133">
        <v>26</v>
      </c>
      <c r="E36" s="134" t="s">
        <v>924</v>
      </c>
      <c r="F36" s="140">
        <v>0.74865740740740738</v>
      </c>
      <c r="G36" s="146" t="s">
        <v>386</v>
      </c>
      <c r="H36" s="146" t="s">
        <v>486</v>
      </c>
      <c r="I36" s="146" t="s">
        <v>126</v>
      </c>
      <c r="J36" s="146" t="s">
        <v>9</v>
      </c>
      <c r="K36" s="146" t="s">
        <v>490</v>
      </c>
      <c r="L36" s="135">
        <v>90</v>
      </c>
      <c r="M36" s="135">
        <v>180</v>
      </c>
      <c r="N36" s="133">
        <v>14.72</v>
      </c>
      <c r="O36" s="133">
        <v>9.56</v>
      </c>
      <c r="P36" s="140">
        <v>0.14447916666666669</v>
      </c>
      <c r="Q36" s="147" t="s">
        <v>133</v>
      </c>
      <c r="R36" s="148" t="s">
        <v>527</v>
      </c>
    </row>
    <row r="37" spans="2:18" x14ac:dyDescent="0.25">
      <c r="B37" s="135">
        <v>7</v>
      </c>
      <c r="C37" s="133">
        <v>3</v>
      </c>
      <c r="D37" s="133">
        <v>27</v>
      </c>
      <c r="E37" s="134" t="s">
        <v>924</v>
      </c>
      <c r="F37" s="140">
        <v>0.89386574074074077</v>
      </c>
      <c r="G37" s="146" t="s">
        <v>487</v>
      </c>
      <c r="H37" s="146" t="s">
        <v>267</v>
      </c>
      <c r="I37" s="146" t="s">
        <v>152</v>
      </c>
      <c r="J37" s="146" t="s">
        <v>810</v>
      </c>
      <c r="K37" s="146" t="s">
        <v>480</v>
      </c>
      <c r="L37" s="135">
        <v>60</v>
      </c>
      <c r="M37" s="135">
        <v>119</v>
      </c>
      <c r="N37" s="133">
        <v>0</v>
      </c>
      <c r="O37" s="133">
        <v>0.01</v>
      </c>
      <c r="P37" s="140">
        <v>0.11215277777777777</v>
      </c>
      <c r="Q37" s="147" t="s">
        <v>1212</v>
      </c>
      <c r="R37" s="148" t="s">
        <v>528</v>
      </c>
    </row>
    <row r="38" spans="2:18" x14ac:dyDescent="0.25">
      <c r="B38" s="135">
        <v>7</v>
      </c>
      <c r="C38" s="133">
        <v>4</v>
      </c>
      <c r="D38" s="133">
        <v>28</v>
      </c>
      <c r="E38" s="134" t="s">
        <v>925</v>
      </c>
      <c r="F38" s="140">
        <v>6.7361111111111103E-3</v>
      </c>
      <c r="G38" s="146" t="s">
        <v>482</v>
      </c>
      <c r="H38" s="146" t="s">
        <v>478</v>
      </c>
      <c r="I38" s="146" t="s">
        <v>143</v>
      </c>
      <c r="J38" s="146" t="s">
        <v>9</v>
      </c>
      <c r="K38" s="146" t="s">
        <v>490</v>
      </c>
      <c r="L38" s="135">
        <v>60</v>
      </c>
      <c r="M38" s="135">
        <v>119</v>
      </c>
      <c r="N38" s="133">
        <v>250</v>
      </c>
      <c r="O38" s="133">
        <v>6.58</v>
      </c>
      <c r="P38" s="140">
        <v>0.13042824074074075</v>
      </c>
      <c r="Q38" s="147" t="s">
        <v>144</v>
      </c>
      <c r="R38" s="148" t="s">
        <v>529</v>
      </c>
    </row>
    <row r="39" spans="2:18" x14ac:dyDescent="0.25">
      <c r="B39" s="135">
        <v>8</v>
      </c>
      <c r="C39" s="133">
        <v>1</v>
      </c>
      <c r="D39" s="133">
        <v>29</v>
      </c>
      <c r="E39" s="134" t="s">
        <v>925</v>
      </c>
      <c r="F39" s="140">
        <v>0.13793981481481482</v>
      </c>
      <c r="G39" s="146" t="s">
        <v>479</v>
      </c>
      <c r="H39" s="146" t="s">
        <v>478</v>
      </c>
      <c r="I39" s="146" t="s">
        <v>171</v>
      </c>
      <c r="J39" s="146" t="s">
        <v>810</v>
      </c>
      <c r="K39" s="146" t="s">
        <v>499</v>
      </c>
      <c r="L39" s="135">
        <v>47</v>
      </c>
      <c r="M39" s="135">
        <v>94</v>
      </c>
      <c r="N39" s="133">
        <v>0</v>
      </c>
      <c r="O39" s="133">
        <v>0</v>
      </c>
      <c r="P39" s="140">
        <v>0.11593750000000001</v>
      </c>
      <c r="Q39" s="147" t="s">
        <v>530</v>
      </c>
      <c r="R39" s="148" t="s">
        <v>774</v>
      </c>
    </row>
    <row r="40" spans="2:18" x14ac:dyDescent="0.25">
      <c r="B40" s="135">
        <v>8</v>
      </c>
      <c r="C40" s="133">
        <v>2</v>
      </c>
      <c r="D40" s="133">
        <v>30</v>
      </c>
      <c r="E40" s="134" t="s">
        <v>925</v>
      </c>
      <c r="F40" s="140">
        <v>0.25461805555555556</v>
      </c>
      <c r="G40" s="146" t="s">
        <v>482</v>
      </c>
      <c r="H40" s="146" t="s">
        <v>267</v>
      </c>
      <c r="I40" s="146" t="s">
        <v>143</v>
      </c>
      <c r="J40" s="146" t="s">
        <v>810</v>
      </c>
      <c r="K40" s="146" t="s">
        <v>499</v>
      </c>
      <c r="L40" s="135">
        <v>51</v>
      </c>
      <c r="M40" s="135">
        <v>101</v>
      </c>
      <c r="N40" s="133">
        <v>0</v>
      </c>
      <c r="O40" s="133">
        <v>0</v>
      </c>
      <c r="P40" s="140">
        <v>0.11331018518518519</v>
      </c>
      <c r="Q40" s="147" t="s">
        <v>532</v>
      </c>
      <c r="R40" s="148" t="s">
        <v>531</v>
      </c>
    </row>
    <row r="41" spans="2:18" x14ac:dyDescent="0.25">
      <c r="B41" s="135">
        <v>8</v>
      </c>
      <c r="C41" s="133">
        <v>3</v>
      </c>
      <c r="D41" s="133">
        <v>31</v>
      </c>
      <c r="E41" s="134" t="s">
        <v>925</v>
      </c>
      <c r="F41" s="140">
        <v>0.36863425925925924</v>
      </c>
      <c r="G41" s="146" t="s">
        <v>487</v>
      </c>
      <c r="H41" s="146" t="s">
        <v>486</v>
      </c>
      <c r="I41" s="146" t="s">
        <v>533</v>
      </c>
      <c r="J41" s="146" t="s">
        <v>9</v>
      </c>
      <c r="K41" s="146" t="s">
        <v>480</v>
      </c>
      <c r="L41" s="135">
        <v>61</v>
      </c>
      <c r="M41" s="135">
        <v>122</v>
      </c>
      <c r="N41" s="133">
        <v>100</v>
      </c>
      <c r="O41" s="133">
        <v>12.21</v>
      </c>
      <c r="P41" s="140">
        <v>0.1337962962962963</v>
      </c>
      <c r="Q41" s="147" t="s">
        <v>535</v>
      </c>
      <c r="R41" s="148" t="s">
        <v>534</v>
      </c>
    </row>
    <row r="42" spans="2:18" x14ac:dyDescent="0.25">
      <c r="B42" s="135">
        <v>8</v>
      </c>
      <c r="C42" s="133">
        <v>4</v>
      </c>
      <c r="D42" s="133">
        <v>32</v>
      </c>
      <c r="E42" s="134" t="s">
        <v>925</v>
      </c>
      <c r="F42" s="140">
        <v>0.50317129629629631</v>
      </c>
      <c r="G42" s="146" t="s">
        <v>386</v>
      </c>
      <c r="H42" s="146" t="s">
        <v>394</v>
      </c>
      <c r="I42" s="146" t="s">
        <v>137</v>
      </c>
      <c r="J42" s="146" t="s">
        <v>810</v>
      </c>
      <c r="K42" s="146" t="s">
        <v>499</v>
      </c>
      <c r="L42" s="135">
        <v>40</v>
      </c>
      <c r="M42" s="135">
        <v>80</v>
      </c>
      <c r="N42" s="133">
        <v>0.01</v>
      </c>
      <c r="O42" s="133">
        <v>-0.01</v>
      </c>
      <c r="P42" s="140">
        <v>0.10790509259259258</v>
      </c>
      <c r="Q42" s="147" t="s">
        <v>536</v>
      </c>
      <c r="R42" s="148" t="s">
        <v>775</v>
      </c>
    </row>
    <row r="43" spans="2:18" x14ac:dyDescent="0.25">
      <c r="B43" s="135">
        <v>9</v>
      </c>
      <c r="C43" s="133">
        <v>1</v>
      </c>
      <c r="D43" s="133">
        <v>33</v>
      </c>
      <c r="E43" s="134" t="s">
        <v>925</v>
      </c>
      <c r="F43" s="140">
        <v>0.61178240740740741</v>
      </c>
      <c r="G43" s="146" t="s">
        <v>386</v>
      </c>
      <c r="H43" s="146" t="s">
        <v>479</v>
      </c>
      <c r="I43" s="146" t="s">
        <v>276</v>
      </c>
      <c r="J43" s="146" t="s">
        <v>810</v>
      </c>
      <c r="K43" s="146" t="s">
        <v>499</v>
      </c>
      <c r="L43" s="135">
        <v>57</v>
      </c>
      <c r="M43" s="135">
        <v>113</v>
      </c>
      <c r="N43" s="133">
        <v>0.01</v>
      </c>
      <c r="O43" s="133">
        <v>0</v>
      </c>
      <c r="P43" s="140">
        <v>0.11868055555555555</v>
      </c>
      <c r="Q43" s="147" t="s">
        <v>537</v>
      </c>
      <c r="R43" s="148" t="s">
        <v>926</v>
      </c>
    </row>
    <row r="44" spans="2:18" x14ac:dyDescent="0.25">
      <c r="B44" s="135">
        <v>9</v>
      </c>
      <c r="C44" s="133">
        <v>2</v>
      </c>
      <c r="D44" s="133">
        <v>34</v>
      </c>
      <c r="E44" s="134" t="s">
        <v>925</v>
      </c>
      <c r="F44" s="140">
        <v>0.73120370370370369</v>
      </c>
      <c r="G44" s="146" t="s">
        <v>394</v>
      </c>
      <c r="H44" s="146" t="s">
        <v>487</v>
      </c>
      <c r="I44" s="146" t="s">
        <v>86</v>
      </c>
      <c r="J44" s="146" t="s">
        <v>810</v>
      </c>
      <c r="K44" s="146" t="s">
        <v>499</v>
      </c>
      <c r="L44" s="135">
        <v>118</v>
      </c>
      <c r="M44" s="135">
        <v>235</v>
      </c>
      <c r="N44" s="133">
        <v>0.01</v>
      </c>
      <c r="O44" s="133">
        <v>0</v>
      </c>
      <c r="P44" s="140">
        <v>0.14546296296296296</v>
      </c>
      <c r="Q44" s="147" t="s">
        <v>122</v>
      </c>
      <c r="R44" s="148" t="s">
        <v>538</v>
      </c>
    </row>
    <row r="45" spans="2:18" x14ac:dyDescent="0.25">
      <c r="B45" s="135">
        <v>9</v>
      </c>
      <c r="C45" s="133">
        <v>3</v>
      </c>
      <c r="D45" s="133">
        <v>35</v>
      </c>
      <c r="E45" s="134" t="s">
        <v>925</v>
      </c>
      <c r="F45" s="140">
        <v>0.8774074074074073</v>
      </c>
      <c r="G45" s="146" t="s">
        <v>486</v>
      </c>
      <c r="H45" s="146" t="s">
        <v>482</v>
      </c>
      <c r="I45" s="146" t="s">
        <v>149</v>
      </c>
      <c r="J45" s="146" t="s">
        <v>810</v>
      </c>
      <c r="K45" s="146" t="s">
        <v>499</v>
      </c>
      <c r="L45" s="135">
        <v>53</v>
      </c>
      <c r="M45" s="135">
        <v>105</v>
      </c>
      <c r="N45" s="133">
        <v>0.05</v>
      </c>
      <c r="O45" s="133">
        <v>0</v>
      </c>
      <c r="P45" s="140">
        <v>9.5659722222222229E-2</v>
      </c>
      <c r="Q45" s="147" t="s">
        <v>540</v>
      </c>
      <c r="R45" s="148" t="s">
        <v>539</v>
      </c>
    </row>
    <row r="46" spans="2:18" x14ac:dyDescent="0.25">
      <c r="B46" s="135">
        <v>9</v>
      </c>
      <c r="C46" s="133">
        <v>4</v>
      </c>
      <c r="D46" s="133">
        <v>36</v>
      </c>
      <c r="E46" s="134" t="s">
        <v>925</v>
      </c>
      <c r="F46" s="140">
        <v>0.97379629629629638</v>
      </c>
      <c r="G46" s="146" t="s">
        <v>267</v>
      </c>
      <c r="H46" s="146" t="s">
        <v>478</v>
      </c>
      <c r="I46" s="146" t="s">
        <v>541</v>
      </c>
      <c r="J46" s="146" t="s">
        <v>810</v>
      </c>
      <c r="K46" s="146" t="s">
        <v>499</v>
      </c>
      <c r="L46" s="135">
        <v>67</v>
      </c>
      <c r="M46" s="135">
        <v>134</v>
      </c>
      <c r="N46" s="133">
        <v>-0.02</v>
      </c>
      <c r="O46" s="133">
        <v>0</v>
      </c>
      <c r="P46" s="140">
        <v>0.12973379629629631</v>
      </c>
      <c r="Q46" s="147" t="s">
        <v>543</v>
      </c>
      <c r="R46" s="148" t="s">
        <v>542</v>
      </c>
    </row>
    <row r="47" spans="2:18" x14ac:dyDescent="0.25">
      <c r="B47" s="135">
        <v>10</v>
      </c>
      <c r="C47" s="133">
        <v>1</v>
      </c>
      <c r="D47" s="133">
        <v>37</v>
      </c>
      <c r="E47" s="134" t="s">
        <v>927</v>
      </c>
      <c r="F47" s="140">
        <v>0.10428240740740741</v>
      </c>
      <c r="G47" s="146" t="s">
        <v>479</v>
      </c>
      <c r="H47" s="146" t="s">
        <v>267</v>
      </c>
      <c r="I47" s="146" t="s">
        <v>544</v>
      </c>
      <c r="J47" s="146" t="s">
        <v>810</v>
      </c>
      <c r="K47" s="146" t="s">
        <v>499</v>
      </c>
      <c r="L47" s="135">
        <v>121</v>
      </c>
      <c r="M47" s="135">
        <v>242</v>
      </c>
      <c r="N47" s="133">
        <v>0</v>
      </c>
      <c r="O47" s="133">
        <v>0.01</v>
      </c>
      <c r="P47" s="140">
        <v>0.15114583333333334</v>
      </c>
      <c r="Q47" s="147" t="s">
        <v>546</v>
      </c>
      <c r="R47" s="148" t="s">
        <v>545</v>
      </c>
    </row>
    <row r="48" spans="2:18" x14ac:dyDescent="0.25">
      <c r="B48" s="135">
        <v>10</v>
      </c>
      <c r="C48" s="133">
        <v>2</v>
      </c>
      <c r="D48" s="133">
        <v>38</v>
      </c>
      <c r="E48" s="134" t="s">
        <v>927</v>
      </c>
      <c r="F48" s="140">
        <v>0.25614583333333335</v>
      </c>
      <c r="G48" s="146" t="s">
        <v>478</v>
      </c>
      <c r="H48" s="146" t="s">
        <v>486</v>
      </c>
      <c r="I48" s="146" t="s">
        <v>149</v>
      </c>
      <c r="J48" s="146" t="s">
        <v>9</v>
      </c>
      <c r="K48" s="146" t="s">
        <v>490</v>
      </c>
      <c r="L48" s="135">
        <v>51</v>
      </c>
      <c r="M48" s="135">
        <v>102</v>
      </c>
      <c r="N48" s="133">
        <v>298.81</v>
      </c>
      <c r="O48" s="133">
        <v>10.49</v>
      </c>
      <c r="P48" s="140">
        <v>0.12582175925925926</v>
      </c>
      <c r="Q48" s="147" t="s">
        <v>540</v>
      </c>
      <c r="R48" s="148" t="s">
        <v>547</v>
      </c>
    </row>
    <row r="49" spans="2:18" x14ac:dyDescent="0.25">
      <c r="B49" s="135">
        <v>10</v>
      </c>
      <c r="C49" s="133">
        <v>3</v>
      </c>
      <c r="D49" s="133">
        <v>39</v>
      </c>
      <c r="E49" s="134" t="s">
        <v>927</v>
      </c>
      <c r="F49" s="140">
        <v>0.38269675925925922</v>
      </c>
      <c r="G49" s="146" t="s">
        <v>482</v>
      </c>
      <c r="H49" s="146" t="s">
        <v>394</v>
      </c>
      <c r="I49" s="146" t="s">
        <v>548</v>
      </c>
      <c r="J49" s="146" t="s">
        <v>810</v>
      </c>
      <c r="K49" s="146" t="s">
        <v>499</v>
      </c>
      <c r="L49" s="135">
        <v>49</v>
      </c>
      <c r="M49" s="135">
        <v>97</v>
      </c>
      <c r="N49" s="133">
        <v>0</v>
      </c>
      <c r="O49" s="133">
        <v>-0.01</v>
      </c>
      <c r="P49" s="140">
        <v>0.12278935185185186</v>
      </c>
      <c r="Q49" s="147" t="s">
        <v>550</v>
      </c>
      <c r="R49" s="148" t="s">
        <v>549</v>
      </c>
    </row>
    <row r="50" spans="2:18" x14ac:dyDescent="0.25">
      <c r="B50" s="135">
        <v>10</v>
      </c>
      <c r="C50" s="133">
        <v>4</v>
      </c>
      <c r="D50" s="133">
        <v>40</v>
      </c>
      <c r="E50" s="134" t="s">
        <v>927</v>
      </c>
      <c r="F50" s="140">
        <v>0.50620370370370371</v>
      </c>
      <c r="G50" s="146" t="s">
        <v>487</v>
      </c>
      <c r="H50" s="146" t="s">
        <v>386</v>
      </c>
      <c r="I50" s="146" t="s">
        <v>152</v>
      </c>
      <c r="J50" s="146" t="s">
        <v>810</v>
      </c>
      <c r="K50" s="146" t="s">
        <v>499</v>
      </c>
      <c r="L50" s="135">
        <v>54</v>
      </c>
      <c r="M50" s="135">
        <v>107</v>
      </c>
      <c r="N50" s="133">
        <v>0</v>
      </c>
      <c r="O50" s="133">
        <v>-0.01</v>
      </c>
      <c r="P50" s="140">
        <v>0.11738425925925926</v>
      </c>
      <c r="Q50" s="147" t="s">
        <v>1212</v>
      </c>
      <c r="R50" s="148" t="s">
        <v>928</v>
      </c>
    </row>
    <row r="51" spans="2:18" x14ac:dyDescent="0.25">
      <c r="B51" s="135">
        <v>11</v>
      </c>
      <c r="C51" s="133">
        <v>1</v>
      </c>
      <c r="D51" s="133">
        <v>41</v>
      </c>
      <c r="E51" s="134" t="s">
        <v>927</v>
      </c>
      <c r="F51" s="140">
        <v>0.6243171296296296</v>
      </c>
      <c r="G51" s="146" t="s">
        <v>487</v>
      </c>
      <c r="H51" s="146" t="s">
        <v>479</v>
      </c>
      <c r="I51" s="146" t="s">
        <v>152</v>
      </c>
      <c r="J51" s="146" t="s">
        <v>810</v>
      </c>
      <c r="K51" s="146" t="s">
        <v>480</v>
      </c>
      <c r="L51" s="135">
        <v>80</v>
      </c>
      <c r="M51" s="135">
        <v>160</v>
      </c>
      <c r="N51" s="133">
        <v>0</v>
      </c>
      <c r="O51" s="133">
        <v>0</v>
      </c>
      <c r="P51" s="140">
        <v>0.13085648148148149</v>
      </c>
      <c r="Q51" s="147" t="s">
        <v>1212</v>
      </c>
      <c r="R51" s="148" t="s">
        <v>551</v>
      </c>
    </row>
    <row r="52" spans="2:18" x14ac:dyDescent="0.25">
      <c r="B52" s="135">
        <v>11</v>
      </c>
      <c r="C52" s="133">
        <v>2</v>
      </c>
      <c r="D52" s="133">
        <v>42</v>
      </c>
      <c r="E52" s="134" t="s">
        <v>927</v>
      </c>
      <c r="F52" s="140">
        <v>0.75591435185185185</v>
      </c>
      <c r="G52" s="146" t="s">
        <v>386</v>
      </c>
      <c r="H52" s="146" t="s">
        <v>482</v>
      </c>
      <c r="I52" s="146" t="s">
        <v>139</v>
      </c>
      <c r="J52" s="146" t="s">
        <v>810</v>
      </c>
      <c r="K52" s="146" t="s">
        <v>483</v>
      </c>
      <c r="L52" s="135">
        <v>58</v>
      </c>
      <c r="M52" s="135">
        <v>115</v>
      </c>
      <c r="N52" s="133">
        <v>0.01</v>
      </c>
      <c r="O52" s="133">
        <v>0</v>
      </c>
      <c r="P52" s="140">
        <v>0.11518518518518518</v>
      </c>
      <c r="Q52" s="147" t="s">
        <v>553</v>
      </c>
      <c r="R52" s="148" t="s">
        <v>552</v>
      </c>
    </row>
    <row r="53" spans="2:18" x14ac:dyDescent="0.25">
      <c r="B53" s="135">
        <v>11</v>
      </c>
      <c r="C53" s="133">
        <v>3</v>
      </c>
      <c r="D53" s="133">
        <v>43</v>
      </c>
      <c r="E53" s="134" t="s">
        <v>927</v>
      </c>
      <c r="F53" s="140">
        <v>0.87184027777777784</v>
      </c>
      <c r="G53" s="146" t="s">
        <v>394</v>
      </c>
      <c r="H53" s="146" t="s">
        <v>478</v>
      </c>
      <c r="I53" s="146" t="s">
        <v>72</v>
      </c>
      <c r="J53" s="146" t="s">
        <v>29</v>
      </c>
      <c r="K53" s="146" t="s">
        <v>490</v>
      </c>
      <c r="L53" s="135">
        <v>51</v>
      </c>
      <c r="M53" s="135">
        <v>101</v>
      </c>
      <c r="N53" s="133">
        <v>-8.06</v>
      </c>
      <c r="O53" s="133">
        <v>-16.48</v>
      </c>
      <c r="P53" s="140">
        <v>0.1230787037037037</v>
      </c>
      <c r="Q53" s="147" t="s">
        <v>160</v>
      </c>
      <c r="R53" s="148" t="s">
        <v>776</v>
      </c>
    </row>
    <row r="54" spans="2:18" x14ac:dyDescent="0.25">
      <c r="B54" s="135">
        <v>11</v>
      </c>
      <c r="C54" s="133">
        <v>4</v>
      </c>
      <c r="D54" s="133">
        <v>44</v>
      </c>
      <c r="E54" s="134" t="s">
        <v>927</v>
      </c>
      <c r="F54" s="140">
        <v>0.99565972222222221</v>
      </c>
      <c r="G54" s="146" t="s">
        <v>486</v>
      </c>
      <c r="H54" s="146" t="s">
        <v>267</v>
      </c>
      <c r="I54" s="146" t="s">
        <v>130</v>
      </c>
      <c r="J54" s="146" t="s">
        <v>29</v>
      </c>
      <c r="K54" s="146" t="s">
        <v>490</v>
      </c>
      <c r="L54" s="135">
        <v>77</v>
      </c>
      <c r="M54" s="135">
        <v>153</v>
      </c>
      <c r="N54" s="133">
        <v>-19.239999999999998</v>
      </c>
      <c r="O54" s="133">
        <v>-148.91</v>
      </c>
      <c r="P54" s="140">
        <v>0.13965277777777776</v>
      </c>
      <c r="Q54" s="147" t="s">
        <v>519</v>
      </c>
      <c r="R54" s="148" t="s">
        <v>554</v>
      </c>
    </row>
    <row r="55" spans="2:18" x14ac:dyDescent="0.25">
      <c r="B55" s="135">
        <v>12</v>
      </c>
      <c r="C55" s="133">
        <v>1</v>
      </c>
      <c r="D55" s="133">
        <v>45</v>
      </c>
      <c r="E55" s="134" t="s">
        <v>929</v>
      </c>
      <c r="F55" s="140">
        <v>0.13603009259259261</v>
      </c>
      <c r="G55" s="146" t="s">
        <v>479</v>
      </c>
      <c r="H55" s="146" t="s">
        <v>486</v>
      </c>
      <c r="I55" s="146" t="s">
        <v>93</v>
      </c>
      <c r="J55" s="146" t="s">
        <v>9</v>
      </c>
      <c r="K55" s="146" t="s">
        <v>490</v>
      </c>
      <c r="L55" s="135">
        <v>62</v>
      </c>
      <c r="M55" s="135">
        <v>124</v>
      </c>
      <c r="N55" s="133">
        <v>15.05</v>
      </c>
      <c r="O55" s="133">
        <v>10.19</v>
      </c>
      <c r="P55" s="140">
        <v>0.13063657407407406</v>
      </c>
      <c r="Q55" s="147" t="s">
        <v>94</v>
      </c>
      <c r="R55" s="148" t="s">
        <v>555</v>
      </c>
    </row>
    <row r="56" spans="2:18" x14ac:dyDescent="0.25">
      <c r="B56" s="135">
        <v>12</v>
      </c>
      <c r="C56" s="133">
        <v>2</v>
      </c>
      <c r="D56" s="133">
        <v>46</v>
      </c>
      <c r="E56" s="134" t="s">
        <v>929</v>
      </c>
      <c r="F56" s="140">
        <v>0.26739583333333333</v>
      </c>
      <c r="G56" s="146" t="s">
        <v>267</v>
      </c>
      <c r="H56" s="146" t="s">
        <v>394</v>
      </c>
      <c r="I56" s="146" t="s">
        <v>544</v>
      </c>
      <c r="J56" s="146" t="s">
        <v>9</v>
      </c>
      <c r="K56" s="146" t="s">
        <v>490</v>
      </c>
      <c r="L56" s="135">
        <v>26</v>
      </c>
      <c r="M56" s="135">
        <v>52</v>
      </c>
      <c r="N56" s="133">
        <v>11.83</v>
      </c>
      <c r="O56" s="133">
        <v>9.42</v>
      </c>
      <c r="P56" s="140">
        <v>7.9583333333333339E-2</v>
      </c>
      <c r="Q56" s="147" t="s">
        <v>556</v>
      </c>
      <c r="R56" s="148" t="s">
        <v>930</v>
      </c>
    </row>
    <row r="57" spans="2:18" x14ac:dyDescent="0.25">
      <c r="B57" s="135">
        <v>12</v>
      </c>
      <c r="C57" s="133">
        <v>3</v>
      </c>
      <c r="D57" s="133">
        <v>47</v>
      </c>
      <c r="E57" s="134" t="s">
        <v>929</v>
      </c>
      <c r="F57" s="140">
        <v>0.34767361111111111</v>
      </c>
      <c r="G57" s="146" t="s">
        <v>478</v>
      </c>
      <c r="H57" s="146" t="s">
        <v>386</v>
      </c>
      <c r="I57" s="146" t="s">
        <v>64</v>
      </c>
      <c r="J57" s="146" t="s">
        <v>9</v>
      </c>
      <c r="K57" s="146" t="s">
        <v>480</v>
      </c>
      <c r="L57" s="135">
        <v>79</v>
      </c>
      <c r="M57" s="135">
        <v>157</v>
      </c>
      <c r="N57" s="133">
        <v>132.79</v>
      </c>
      <c r="O57" s="133">
        <v>3.15</v>
      </c>
      <c r="P57" s="140">
        <v>0.14090277777777779</v>
      </c>
      <c r="Q57" s="147" t="s">
        <v>558</v>
      </c>
      <c r="R57" s="148" t="s">
        <v>557</v>
      </c>
    </row>
    <row r="58" spans="2:18" x14ac:dyDescent="0.25">
      <c r="B58" s="135">
        <v>12</v>
      </c>
      <c r="C58" s="133">
        <v>4</v>
      </c>
      <c r="D58" s="133">
        <v>48</v>
      </c>
      <c r="E58" s="134" t="s">
        <v>929</v>
      </c>
      <c r="F58" s="140">
        <v>0.48932870370370374</v>
      </c>
      <c r="G58" s="146" t="s">
        <v>482</v>
      </c>
      <c r="H58" s="146" t="s">
        <v>487</v>
      </c>
      <c r="I58" s="146" t="s">
        <v>164</v>
      </c>
      <c r="J58" s="146" t="s">
        <v>810</v>
      </c>
      <c r="K58" s="146" t="s">
        <v>499</v>
      </c>
      <c r="L58" s="135">
        <v>62</v>
      </c>
      <c r="M58" s="135">
        <v>124</v>
      </c>
      <c r="N58" s="133">
        <v>0</v>
      </c>
      <c r="O58" s="133">
        <v>0</v>
      </c>
      <c r="P58" s="140">
        <v>0.11687499999999999</v>
      </c>
      <c r="Q58" s="147" t="s">
        <v>560</v>
      </c>
      <c r="R58" s="148" t="s">
        <v>559</v>
      </c>
    </row>
    <row r="59" spans="2:18" x14ac:dyDescent="0.25">
      <c r="B59" s="135">
        <v>13</v>
      </c>
      <c r="C59" s="133">
        <v>1</v>
      </c>
      <c r="D59" s="133">
        <v>49</v>
      </c>
      <c r="E59" s="134" t="s">
        <v>929</v>
      </c>
      <c r="F59" s="140">
        <v>0.60693287037037036</v>
      </c>
      <c r="G59" s="146" t="s">
        <v>482</v>
      </c>
      <c r="H59" s="146" t="s">
        <v>479</v>
      </c>
      <c r="I59" s="146" t="s">
        <v>60</v>
      </c>
      <c r="J59" s="146" t="s">
        <v>9</v>
      </c>
      <c r="K59" s="146" t="s">
        <v>490</v>
      </c>
      <c r="L59" s="135">
        <v>60</v>
      </c>
      <c r="M59" s="135">
        <v>120</v>
      </c>
      <c r="N59" s="133">
        <v>13.96</v>
      </c>
      <c r="O59" s="133">
        <v>9.32</v>
      </c>
      <c r="P59" s="140">
        <v>0.12758101851851852</v>
      </c>
      <c r="Q59" s="147" t="s">
        <v>1282</v>
      </c>
      <c r="R59" s="148" t="s">
        <v>777</v>
      </c>
    </row>
    <row r="60" spans="2:18" x14ac:dyDescent="0.25">
      <c r="B60" s="135">
        <v>13</v>
      </c>
      <c r="C60" s="133">
        <v>2</v>
      </c>
      <c r="D60" s="133">
        <v>50</v>
      </c>
      <c r="E60" s="134" t="s">
        <v>929</v>
      </c>
      <c r="F60" s="140">
        <v>0.73523148148148154</v>
      </c>
      <c r="G60" s="146" t="s">
        <v>487</v>
      </c>
      <c r="H60" s="146" t="s">
        <v>478</v>
      </c>
      <c r="I60" s="146" t="s">
        <v>152</v>
      </c>
      <c r="J60" s="146" t="s">
        <v>810</v>
      </c>
      <c r="K60" s="146" t="s">
        <v>499</v>
      </c>
      <c r="L60" s="135">
        <v>40</v>
      </c>
      <c r="M60" s="135">
        <v>80</v>
      </c>
      <c r="N60" s="133">
        <v>0</v>
      </c>
      <c r="O60" s="133">
        <v>0</v>
      </c>
      <c r="P60" s="140">
        <v>9.3449074074074087E-2</v>
      </c>
      <c r="Q60" s="147" t="s">
        <v>1213</v>
      </c>
      <c r="R60" s="148" t="s">
        <v>931</v>
      </c>
    </row>
    <row r="61" spans="2:18" x14ac:dyDescent="0.25">
      <c r="B61" s="135">
        <v>13</v>
      </c>
      <c r="C61" s="133">
        <v>3</v>
      </c>
      <c r="D61" s="133">
        <v>51</v>
      </c>
      <c r="E61" s="134" t="s">
        <v>929</v>
      </c>
      <c r="F61" s="140">
        <v>0.82943287037037028</v>
      </c>
      <c r="G61" s="146" t="s">
        <v>386</v>
      </c>
      <c r="H61" s="146" t="s">
        <v>267</v>
      </c>
      <c r="I61" s="146" t="s">
        <v>139</v>
      </c>
      <c r="J61" s="146" t="s">
        <v>810</v>
      </c>
      <c r="K61" s="146" t="s">
        <v>499</v>
      </c>
      <c r="L61" s="135">
        <v>67</v>
      </c>
      <c r="M61" s="135">
        <v>133</v>
      </c>
      <c r="N61" s="133">
        <v>0</v>
      </c>
      <c r="O61" s="133">
        <v>0</v>
      </c>
      <c r="P61" s="140">
        <v>0.12796296296296297</v>
      </c>
      <c r="Q61" s="147" t="s">
        <v>506</v>
      </c>
      <c r="R61" s="148" t="s">
        <v>561</v>
      </c>
    </row>
    <row r="62" spans="2:18" x14ac:dyDescent="0.25">
      <c r="B62" s="135">
        <v>13</v>
      </c>
      <c r="C62" s="133">
        <v>4</v>
      </c>
      <c r="D62" s="133">
        <v>52</v>
      </c>
      <c r="E62" s="134" t="s">
        <v>929</v>
      </c>
      <c r="F62" s="140">
        <v>0.95810185185185182</v>
      </c>
      <c r="G62" s="146" t="s">
        <v>394</v>
      </c>
      <c r="H62" s="146" t="s">
        <v>486</v>
      </c>
      <c r="I62" s="146" t="s">
        <v>154</v>
      </c>
      <c r="J62" s="146" t="s">
        <v>9</v>
      </c>
      <c r="K62" s="146" t="s">
        <v>490</v>
      </c>
      <c r="L62" s="135">
        <v>70</v>
      </c>
      <c r="M62" s="135">
        <v>139</v>
      </c>
      <c r="N62" s="133">
        <v>9.23</v>
      </c>
      <c r="O62" s="133">
        <v>10.44</v>
      </c>
      <c r="P62" s="140">
        <v>0.13883101851851851</v>
      </c>
      <c r="Q62" s="147" t="s">
        <v>563</v>
      </c>
      <c r="R62" s="148" t="s">
        <v>562</v>
      </c>
    </row>
    <row r="63" spans="2:18" x14ac:dyDescent="0.25">
      <c r="B63" s="135">
        <v>14</v>
      </c>
      <c r="C63" s="133">
        <v>1</v>
      </c>
      <c r="D63" s="133">
        <v>53</v>
      </c>
      <c r="E63" s="134" t="s">
        <v>932</v>
      </c>
      <c r="F63" s="140">
        <v>9.7662037037037033E-2</v>
      </c>
      <c r="G63" s="146" t="s">
        <v>479</v>
      </c>
      <c r="H63" s="146" t="s">
        <v>394</v>
      </c>
      <c r="I63" s="146" t="s">
        <v>78</v>
      </c>
      <c r="J63" s="146" t="s">
        <v>9</v>
      </c>
      <c r="K63" s="146" t="s">
        <v>490</v>
      </c>
      <c r="L63" s="135">
        <v>56</v>
      </c>
      <c r="M63" s="135">
        <v>112</v>
      </c>
      <c r="N63" s="133" t="s">
        <v>564</v>
      </c>
      <c r="O63" s="133" t="s">
        <v>565</v>
      </c>
      <c r="P63" s="140">
        <v>0.12630787037037036</v>
      </c>
      <c r="Q63" s="147" t="s">
        <v>79</v>
      </c>
      <c r="R63" s="148" t="s">
        <v>566</v>
      </c>
    </row>
    <row r="64" spans="2:18" x14ac:dyDescent="0.25">
      <c r="B64" s="135">
        <v>14</v>
      </c>
      <c r="C64" s="133">
        <v>2</v>
      </c>
      <c r="D64" s="133">
        <v>54</v>
      </c>
      <c r="E64" s="134" t="s">
        <v>932</v>
      </c>
      <c r="F64" s="140">
        <v>0.22471064814814815</v>
      </c>
      <c r="G64" s="146" t="s">
        <v>486</v>
      </c>
      <c r="H64" s="146" t="s">
        <v>386</v>
      </c>
      <c r="I64" s="146" t="s">
        <v>238</v>
      </c>
      <c r="J64" s="146" t="s">
        <v>810</v>
      </c>
      <c r="K64" s="146" t="s">
        <v>499</v>
      </c>
      <c r="L64" s="135">
        <v>43</v>
      </c>
      <c r="M64" s="135">
        <v>85</v>
      </c>
      <c r="N64" s="133">
        <v>0</v>
      </c>
      <c r="O64" s="133">
        <v>0.01</v>
      </c>
      <c r="P64" s="140">
        <v>8.789351851851851E-2</v>
      </c>
      <c r="Q64" s="147" t="s">
        <v>568</v>
      </c>
      <c r="R64" s="148" t="s">
        <v>567</v>
      </c>
    </row>
    <row r="65" spans="2:18" x14ac:dyDescent="0.25">
      <c r="B65" s="135">
        <v>14</v>
      </c>
      <c r="C65" s="133">
        <v>3</v>
      </c>
      <c r="D65" s="133">
        <v>55</v>
      </c>
      <c r="E65" s="134" t="s">
        <v>932</v>
      </c>
      <c r="F65" s="140">
        <v>0.3133333333333333</v>
      </c>
      <c r="G65" s="146" t="s">
        <v>267</v>
      </c>
      <c r="H65" s="146" t="s">
        <v>487</v>
      </c>
      <c r="I65" s="146" t="s">
        <v>569</v>
      </c>
      <c r="J65" s="146" t="s">
        <v>810</v>
      </c>
      <c r="K65" s="146" t="s">
        <v>483</v>
      </c>
      <c r="L65" s="135">
        <v>57</v>
      </c>
      <c r="M65" s="135">
        <v>114</v>
      </c>
      <c r="N65" s="133">
        <v>-0.12</v>
      </c>
      <c r="O65" s="133">
        <v>0</v>
      </c>
      <c r="P65" s="140">
        <v>0.12569444444444444</v>
      </c>
      <c r="Q65" s="147" t="s">
        <v>1283</v>
      </c>
      <c r="R65" s="148" t="s">
        <v>933</v>
      </c>
    </row>
    <row r="66" spans="2:18" x14ac:dyDescent="0.25">
      <c r="B66" s="135">
        <v>14</v>
      </c>
      <c r="C66" s="133">
        <v>4</v>
      </c>
      <c r="D66" s="133">
        <v>56</v>
      </c>
      <c r="E66" s="134" t="s">
        <v>932</v>
      </c>
      <c r="F66" s="140">
        <v>0.43973379629629633</v>
      </c>
      <c r="G66" s="146" t="s">
        <v>478</v>
      </c>
      <c r="H66" s="146" t="s">
        <v>482</v>
      </c>
      <c r="I66" s="146" t="s">
        <v>570</v>
      </c>
      <c r="J66" s="146" t="s">
        <v>810</v>
      </c>
      <c r="K66" s="146" t="s">
        <v>483</v>
      </c>
      <c r="L66" s="135">
        <v>53</v>
      </c>
      <c r="M66" s="135">
        <v>105</v>
      </c>
      <c r="N66" s="133">
        <v>0</v>
      </c>
      <c r="O66" s="133">
        <v>0</v>
      </c>
      <c r="P66" s="140">
        <v>0.12329861111111111</v>
      </c>
      <c r="Q66" s="147" t="s">
        <v>571</v>
      </c>
      <c r="R66" s="148" t="s">
        <v>934</v>
      </c>
    </row>
    <row r="67" spans="2:18" x14ac:dyDescent="0.25">
      <c r="B67" s="135">
        <v>15</v>
      </c>
      <c r="C67" s="133">
        <v>1</v>
      </c>
      <c r="D67" s="133">
        <v>57</v>
      </c>
      <c r="E67" s="134" t="s">
        <v>932</v>
      </c>
      <c r="F67" s="140">
        <v>0.5637847222222222</v>
      </c>
      <c r="G67" s="146" t="s">
        <v>478</v>
      </c>
      <c r="H67" s="146" t="s">
        <v>479</v>
      </c>
      <c r="I67" s="146" t="s">
        <v>67</v>
      </c>
      <c r="J67" s="146" t="s">
        <v>9</v>
      </c>
      <c r="K67" s="146" t="s">
        <v>490</v>
      </c>
      <c r="L67" s="135">
        <v>72</v>
      </c>
      <c r="M67" s="135">
        <v>144</v>
      </c>
      <c r="N67" s="133" t="s">
        <v>572</v>
      </c>
      <c r="O67" s="133">
        <v>250</v>
      </c>
      <c r="P67" s="140">
        <v>0.13208333333333333</v>
      </c>
      <c r="Q67" s="147" t="s">
        <v>69</v>
      </c>
      <c r="R67" s="148" t="s">
        <v>573</v>
      </c>
    </row>
    <row r="68" spans="2:18" x14ac:dyDescent="0.25">
      <c r="B68" s="135">
        <v>15</v>
      </c>
      <c r="C68" s="133">
        <v>2</v>
      </c>
      <c r="D68" s="133">
        <v>58</v>
      </c>
      <c r="E68" s="134" t="s">
        <v>932</v>
      </c>
      <c r="F68" s="140">
        <v>0.69662037037037028</v>
      </c>
      <c r="G68" s="146" t="s">
        <v>267</v>
      </c>
      <c r="H68" s="146" t="s">
        <v>482</v>
      </c>
      <c r="I68" s="146" t="s">
        <v>103</v>
      </c>
      <c r="J68" s="146" t="s">
        <v>9</v>
      </c>
      <c r="K68" s="146" t="s">
        <v>490</v>
      </c>
      <c r="L68" s="135">
        <v>82</v>
      </c>
      <c r="M68" s="135">
        <v>163</v>
      </c>
      <c r="N68" s="133">
        <v>7.9</v>
      </c>
      <c r="O68" s="133">
        <v>250</v>
      </c>
      <c r="P68" s="140">
        <v>0.14072916666666666</v>
      </c>
      <c r="Q68" s="147" t="s">
        <v>575</v>
      </c>
      <c r="R68" s="148" t="s">
        <v>574</v>
      </c>
    </row>
    <row r="69" spans="2:18" x14ac:dyDescent="0.25">
      <c r="B69" s="135">
        <v>15</v>
      </c>
      <c r="C69" s="133">
        <v>3</v>
      </c>
      <c r="D69" s="133">
        <v>59</v>
      </c>
      <c r="E69" s="134" t="s">
        <v>932</v>
      </c>
      <c r="F69" s="140">
        <v>0.8380671296296297</v>
      </c>
      <c r="G69" s="146" t="s">
        <v>486</v>
      </c>
      <c r="H69" s="146" t="s">
        <v>487</v>
      </c>
      <c r="I69" s="146" t="s">
        <v>110</v>
      </c>
      <c r="J69" s="146" t="s">
        <v>810</v>
      </c>
      <c r="K69" s="146" t="s">
        <v>499</v>
      </c>
      <c r="L69" s="135">
        <v>55</v>
      </c>
      <c r="M69" s="135">
        <v>110</v>
      </c>
      <c r="N69" s="133">
        <v>0</v>
      </c>
      <c r="O69" s="133">
        <v>0</v>
      </c>
      <c r="P69" s="140">
        <v>9.8831018518518512E-2</v>
      </c>
      <c r="Q69" s="147" t="s">
        <v>132</v>
      </c>
      <c r="R69" s="148" t="s">
        <v>576</v>
      </c>
    </row>
    <row r="70" spans="2:18" x14ac:dyDescent="0.25">
      <c r="B70" s="135">
        <v>15</v>
      </c>
      <c r="C70" s="133">
        <v>4</v>
      </c>
      <c r="D70" s="133">
        <v>60</v>
      </c>
      <c r="E70" s="134" t="s">
        <v>932</v>
      </c>
      <c r="F70" s="140">
        <v>0.93763888888888891</v>
      </c>
      <c r="G70" s="146" t="s">
        <v>394</v>
      </c>
      <c r="H70" s="146" t="s">
        <v>386</v>
      </c>
      <c r="I70" s="146" t="s">
        <v>577</v>
      </c>
      <c r="J70" s="146" t="s">
        <v>810</v>
      </c>
      <c r="K70" s="146" t="s">
        <v>499</v>
      </c>
      <c r="L70" s="135">
        <v>50</v>
      </c>
      <c r="M70" s="135">
        <v>99</v>
      </c>
      <c r="N70" s="133">
        <v>0.01</v>
      </c>
      <c r="O70" s="133">
        <v>-0.01</v>
      </c>
      <c r="P70" s="140">
        <v>0.1146875</v>
      </c>
      <c r="Q70" s="147" t="s">
        <v>578</v>
      </c>
      <c r="R70" s="148" t="s">
        <v>935</v>
      </c>
    </row>
    <row r="71" spans="2:18" x14ac:dyDescent="0.25">
      <c r="B71" s="135">
        <v>16</v>
      </c>
      <c r="C71" s="133">
        <v>1</v>
      </c>
      <c r="D71" s="133">
        <v>61</v>
      </c>
      <c r="E71" s="134" t="s">
        <v>936</v>
      </c>
      <c r="F71" s="140">
        <v>5.303240740740741E-2</v>
      </c>
      <c r="G71" s="146" t="s">
        <v>479</v>
      </c>
      <c r="H71" s="146" t="s">
        <v>386</v>
      </c>
      <c r="I71" s="146" t="s">
        <v>66</v>
      </c>
      <c r="J71" s="146" t="s">
        <v>810</v>
      </c>
      <c r="K71" s="146" t="s">
        <v>499</v>
      </c>
      <c r="L71" s="135">
        <v>132</v>
      </c>
      <c r="M71" s="135">
        <v>263</v>
      </c>
      <c r="N71" s="133">
        <v>0</v>
      </c>
      <c r="O71" s="133">
        <v>-0.01</v>
      </c>
      <c r="P71" s="140">
        <v>0.15312499999999998</v>
      </c>
      <c r="Q71" s="147" t="s">
        <v>65</v>
      </c>
      <c r="R71" s="148" t="s">
        <v>937</v>
      </c>
    </row>
    <row r="72" spans="2:18" x14ac:dyDescent="0.25">
      <c r="B72" s="135">
        <v>16</v>
      </c>
      <c r="C72" s="133">
        <v>2</v>
      </c>
      <c r="D72" s="133">
        <v>62</v>
      </c>
      <c r="E72" s="134" t="s">
        <v>936</v>
      </c>
      <c r="F72" s="140">
        <v>0.20690972222222223</v>
      </c>
      <c r="G72" s="146" t="s">
        <v>487</v>
      </c>
      <c r="H72" s="146" t="s">
        <v>394</v>
      </c>
      <c r="I72" s="146" t="s">
        <v>116</v>
      </c>
      <c r="J72" s="146" t="s">
        <v>9</v>
      </c>
      <c r="K72" s="146" t="s">
        <v>490</v>
      </c>
      <c r="L72" s="135">
        <v>52</v>
      </c>
      <c r="M72" s="135">
        <v>103</v>
      </c>
      <c r="N72" s="133">
        <v>12.14</v>
      </c>
      <c r="O72" s="133">
        <v>9.57</v>
      </c>
      <c r="P72" s="140">
        <v>0.11516203703703703</v>
      </c>
      <c r="Q72" s="147" t="s">
        <v>580</v>
      </c>
      <c r="R72" s="148" t="s">
        <v>579</v>
      </c>
    </row>
    <row r="73" spans="2:18" x14ac:dyDescent="0.25">
      <c r="B73" s="135">
        <v>16</v>
      </c>
      <c r="C73" s="133">
        <v>3</v>
      </c>
      <c r="D73" s="133">
        <v>63</v>
      </c>
      <c r="E73" s="134" t="s">
        <v>936</v>
      </c>
      <c r="F73" s="140">
        <v>0.32280092592592591</v>
      </c>
      <c r="G73" s="146" t="s">
        <v>482</v>
      </c>
      <c r="H73" s="146" t="s">
        <v>486</v>
      </c>
      <c r="I73" s="146" t="s">
        <v>83</v>
      </c>
      <c r="J73" s="146" t="s">
        <v>810</v>
      </c>
      <c r="K73" s="146" t="s">
        <v>499</v>
      </c>
      <c r="L73" s="135">
        <v>40</v>
      </c>
      <c r="M73" s="135">
        <v>80</v>
      </c>
      <c r="N73" s="133">
        <v>0</v>
      </c>
      <c r="O73" s="133">
        <v>0</v>
      </c>
      <c r="P73" s="140">
        <v>9.1087962962962954E-2</v>
      </c>
      <c r="Q73" s="147" t="s">
        <v>582</v>
      </c>
      <c r="R73" s="148" t="s">
        <v>581</v>
      </c>
    </row>
    <row r="74" spans="2:18" x14ac:dyDescent="0.25">
      <c r="B74" s="135">
        <v>16</v>
      </c>
      <c r="C74" s="133">
        <v>4</v>
      </c>
      <c r="D74" s="133">
        <v>64</v>
      </c>
      <c r="E74" s="134" t="s">
        <v>936</v>
      </c>
      <c r="F74" s="140">
        <v>0.41461805555555559</v>
      </c>
      <c r="G74" s="146" t="s">
        <v>478</v>
      </c>
      <c r="H74" s="146" t="s">
        <v>267</v>
      </c>
      <c r="I74" s="146" t="s">
        <v>111</v>
      </c>
      <c r="J74" s="146" t="s">
        <v>810</v>
      </c>
      <c r="K74" s="146" t="s">
        <v>480</v>
      </c>
      <c r="L74" s="135">
        <v>58</v>
      </c>
      <c r="M74" s="135">
        <v>115</v>
      </c>
      <c r="N74" s="133">
        <v>0</v>
      </c>
      <c r="O74" s="133">
        <v>0.01</v>
      </c>
      <c r="P74" s="140">
        <v>0.11467592592592592</v>
      </c>
      <c r="Q74" s="147" t="s">
        <v>112</v>
      </c>
      <c r="R74" s="148" t="s">
        <v>583</v>
      </c>
    </row>
    <row r="75" spans="2:18" x14ac:dyDescent="0.25">
      <c r="B75" s="135">
        <v>17</v>
      </c>
      <c r="C75" s="133">
        <v>1</v>
      </c>
      <c r="D75" s="133">
        <v>65</v>
      </c>
      <c r="E75" s="134" t="s">
        <v>936</v>
      </c>
      <c r="F75" s="140">
        <v>0.53005787037037033</v>
      </c>
      <c r="G75" s="146" t="s">
        <v>267</v>
      </c>
      <c r="H75" s="146" t="s">
        <v>479</v>
      </c>
      <c r="I75" s="146" t="s">
        <v>584</v>
      </c>
      <c r="J75" s="146" t="s">
        <v>810</v>
      </c>
      <c r="K75" s="146" t="s">
        <v>499</v>
      </c>
      <c r="L75" s="135">
        <v>53</v>
      </c>
      <c r="M75" s="135">
        <v>106</v>
      </c>
      <c r="N75" s="133">
        <v>-0.01</v>
      </c>
      <c r="O75" s="133">
        <v>0</v>
      </c>
      <c r="P75" s="140">
        <v>0.1124074074074074</v>
      </c>
      <c r="Q75" s="147" t="s">
        <v>586</v>
      </c>
      <c r="R75" s="148" t="s">
        <v>585</v>
      </c>
    </row>
    <row r="76" spans="2:18" x14ac:dyDescent="0.25">
      <c r="B76" s="135">
        <v>17</v>
      </c>
      <c r="C76" s="133">
        <v>2</v>
      </c>
      <c r="D76" s="133">
        <v>66</v>
      </c>
      <c r="E76" s="134" t="s">
        <v>936</v>
      </c>
      <c r="F76" s="140">
        <v>0.64318287037037036</v>
      </c>
      <c r="G76" s="146" t="s">
        <v>486</v>
      </c>
      <c r="H76" s="146" t="s">
        <v>478</v>
      </c>
      <c r="I76" s="146" t="s">
        <v>163</v>
      </c>
      <c r="J76" s="146" t="s">
        <v>29</v>
      </c>
      <c r="K76" s="146" t="s">
        <v>490</v>
      </c>
      <c r="L76" s="135">
        <v>64</v>
      </c>
      <c r="M76" s="135">
        <v>127</v>
      </c>
      <c r="N76" s="133">
        <v>-9.73</v>
      </c>
      <c r="O76" s="133">
        <v>-132.68</v>
      </c>
      <c r="P76" s="140">
        <v>0.12641203703703704</v>
      </c>
      <c r="Q76" s="147" t="s">
        <v>588</v>
      </c>
      <c r="R76" s="148" t="s">
        <v>587</v>
      </c>
    </row>
    <row r="77" spans="2:18" x14ac:dyDescent="0.25">
      <c r="B77" s="135">
        <v>17</v>
      </c>
      <c r="C77" s="133">
        <v>3</v>
      </c>
      <c r="D77" s="133">
        <v>67</v>
      </c>
      <c r="E77" s="134" t="s">
        <v>936</v>
      </c>
      <c r="F77" s="140">
        <v>0.77034722222222218</v>
      </c>
      <c r="G77" s="146" t="s">
        <v>394</v>
      </c>
      <c r="H77" s="146" t="s">
        <v>482</v>
      </c>
      <c r="I77" s="146" t="s">
        <v>589</v>
      </c>
      <c r="J77" s="146" t="s">
        <v>810</v>
      </c>
      <c r="K77" s="146" t="s">
        <v>499</v>
      </c>
      <c r="L77" s="135">
        <v>50</v>
      </c>
      <c r="M77" s="135">
        <v>99</v>
      </c>
      <c r="N77" s="133">
        <v>0.01</v>
      </c>
      <c r="O77" s="133">
        <v>0</v>
      </c>
      <c r="P77" s="140">
        <v>0.10069444444444443</v>
      </c>
      <c r="Q77" s="147" t="s">
        <v>590</v>
      </c>
      <c r="R77" s="148" t="s">
        <v>938</v>
      </c>
    </row>
    <row r="78" spans="2:18" x14ac:dyDescent="0.25">
      <c r="B78" s="135">
        <v>17</v>
      </c>
      <c r="C78" s="133">
        <v>4</v>
      </c>
      <c r="D78" s="133">
        <v>68</v>
      </c>
      <c r="E78" s="134" t="s">
        <v>936</v>
      </c>
      <c r="F78" s="140">
        <v>0.87175925925925923</v>
      </c>
      <c r="G78" s="146" t="s">
        <v>386</v>
      </c>
      <c r="H78" s="146" t="s">
        <v>487</v>
      </c>
      <c r="I78" s="146" t="s">
        <v>140</v>
      </c>
      <c r="J78" s="146" t="s">
        <v>810</v>
      </c>
      <c r="K78" s="146" t="s">
        <v>499</v>
      </c>
      <c r="L78" s="135">
        <v>54</v>
      </c>
      <c r="M78" s="135">
        <v>107</v>
      </c>
      <c r="N78" s="133">
        <v>0.01</v>
      </c>
      <c r="O78" s="133">
        <v>0</v>
      </c>
      <c r="P78" s="140">
        <v>0.12184027777777778</v>
      </c>
      <c r="Q78" s="147" t="s">
        <v>591</v>
      </c>
      <c r="R78" s="148" t="s">
        <v>939</v>
      </c>
    </row>
    <row r="79" spans="2:18" x14ac:dyDescent="0.25">
      <c r="B79" s="135">
        <v>18</v>
      </c>
      <c r="C79" s="133">
        <v>1</v>
      </c>
      <c r="D79" s="133">
        <v>69</v>
      </c>
      <c r="E79" s="134" t="s">
        <v>936</v>
      </c>
      <c r="F79" s="140">
        <v>0.99432870370370363</v>
      </c>
      <c r="G79" s="146" t="s">
        <v>479</v>
      </c>
      <c r="H79" s="146" t="s">
        <v>487</v>
      </c>
      <c r="I79" s="146" t="s">
        <v>158</v>
      </c>
      <c r="J79" s="146" t="s">
        <v>810</v>
      </c>
      <c r="K79" s="146" t="s">
        <v>499</v>
      </c>
      <c r="L79" s="135">
        <v>65</v>
      </c>
      <c r="M79" s="135">
        <v>129</v>
      </c>
      <c r="N79" s="133">
        <v>0</v>
      </c>
      <c r="O79" s="133">
        <v>0</v>
      </c>
      <c r="P79" s="140">
        <v>0.11630787037037038</v>
      </c>
      <c r="Q79" s="147" t="s">
        <v>593</v>
      </c>
      <c r="R79" s="148" t="s">
        <v>592</v>
      </c>
    </row>
    <row r="80" spans="2:18" x14ac:dyDescent="0.25">
      <c r="B80" s="135">
        <v>18</v>
      </c>
      <c r="C80" s="133">
        <v>2</v>
      </c>
      <c r="D80" s="133">
        <v>70</v>
      </c>
      <c r="E80" s="134" t="s">
        <v>940</v>
      </c>
      <c r="F80" s="140">
        <v>0.11135416666666666</v>
      </c>
      <c r="G80" s="146" t="s">
        <v>482</v>
      </c>
      <c r="H80" s="146" t="s">
        <v>386</v>
      </c>
      <c r="I80" s="146" t="s">
        <v>141</v>
      </c>
      <c r="J80" s="146" t="s">
        <v>9</v>
      </c>
      <c r="K80" s="146" t="s">
        <v>490</v>
      </c>
      <c r="L80" s="135">
        <v>49</v>
      </c>
      <c r="M80" s="135">
        <v>98</v>
      </c>
      <c r="N80" s="133">
        <v>250</v>
      </c>
      <c r="O80" s="133">
        <v>8.6999999999999993</v>
      </c>
      <c r="P80" s="140">
        <v>0.1097337962962963</v>
      </c>
      <c r="Q80" s="147" t="s">
        <v>941</v>
      </c>
      <c r="R80" s="148" t="s">
        <v>594</v>
      </c>
    </row>
    <row r="81" spans="2:18" x14ac:dyDescent="0.25">
      <c r="B81" s="135">
        <v>18</v>
      </c>
      <c r="C81" s="133">
        <v>3</v>
      </c>
      <c r="D81" s="133">
        <v>71</v>
      </c>
      <c r="E81" s="134" t="s">
        <v>940</v>
      </c>
      <c r="F81" s="140">
        <v>0.22184027777777779</v>
      </c>
      <c r="G81" s="146" t="s">
        <v>478</v>
      </c>
      <c r="H81" s="146" t="s">
        <v>394</v>
      </c>
      <c r="I81" s="146" t="s">
        <v>491</v>
      </c>
      <c r="J81" s="146" t="s">
        <v>9</v>
      </c>
      <c r="K81" s="146" t="s">
        <v>490</v>
      </c>
      <c r="L81" s="135">
        <v>64</v>
      </c>
      <c r="M81" s="135">
        <v>128</v>
      </c>
      <c r="N81" s="133">
        <v>132.54</v>
      </c>
      <c r="O81" s="133">
        <v>7.87</v>
      </c>
      <c r="P81" s="140">
        <v>0.13413194444444446</v>
      </c>
      <c r="Q81" s="147" t="s">
        <v>493</v>
      </c>
      <c r="R81" s="148" t="s">
        <v>595</v>
      </c>
    </row>
    <row r="82" spans="2:18" x14ac:dyDescent="0.25">
      <c r="B82" s="135">
        <v>18</v>
      </c>
      <c r="C82" s="133">
        <v>4</v>
      </c>
      <c r="D82" s="133">
        <v>72</v>
      </c>
      <c r="E82" s="134" t="s">
        <v>940</v>
      </c>
      <c r="F82" s="140">
        <v>0.35672453703703705</v>
      </c>
      <c r="G82" s="146" t="s">
        <v>267</v>
      </c>
      <c r="H82" s="146" t="s">
        <v>486</v>
      </c>
      <c r="I82" s="146" t="s">
        <v>145</v>
      </c>
      <c r="J82" s="146" t="s">
        <v>9</v>
      </c>
      <c r="K82" s="146" t="s">
        <v>490</v>
      </c>
      <c r="L82" s="135">
        <v>37</v>
      </c>
      <c r="M82" s="135">
        <v>74</v>
      </c>
      <c r="N82" s="133">
        <v>20.55</v>
      </c>
      <c r="O82" s="133">
        <v>13.09</v>
      </c>
      <c r="P82" s="140">
        <v>0.10697916666666667</v>
      </c>
      <c r="Q82" s="147" t="s">
        <v>596</v>
      </c>
      <c r="R82" s="148" t="s">
        <v>778</v>
      </c>
    </row>
    <row r="83" spans="2:18" x14ac:dyDescent="0.25">
      <c r="B83" s="135">
        <v>19</v>
      </c>
      <c r="C83" s="133">
        <v>1</v>
      </c>
      <c r="D83" s="133">
        <v>73</v>
      </c>
      <c r="E83" s="134" t="s">
        <v>940</v>
      </c>
      <c r="F83" s="140">
        <v>0.46440972222222227</v>
      </c>
      <c r="G83" s="146" t="s">
        <v>486</v>
      </c>
      <c r="H83" s="146" t="s">
        <v>479</v>
      </c>
      <c r="I83" s="146" t="s">
        <v>258</v>
      </c>
      <c r="J83" s="146" t="s">
        <v>29</v>
      </c>
      <c r="K83" s="146" t="s">
        <v>490</v>
      </c>
      <c r="L83" s="135">
        <v>69</v>
      </c>
      <c r="M83" s="135">
        <v>137</v>
      </c>
      <c r="N83" s="133">
        <v>-12.36</v>
      </c>
      <c r="O83" s="133">
        <v>-17.29</v>
      </c>
      <c r="P83" s="140">
        <v>0.12643518518518518</v>
      </c>
      <c r="Q83" s="147" t="s">
        <v>598</v>
      </c>
      <c r="R83" s="148" t="s">
        <v>597</v>
      </c>
    </row>
    <row r="84" spans="2:18" x14ac:dyDescent="0.25">
      <c r="B84" s="135">
        <v>19</v>
      </c>
      <c r="C84" s="133">
        <v>2</v>
      </c>
      <c r="D84" s="133">
        <v>74</v>
      </c>
      <c r="E84" s="134" t="s">
        <v>940</v>
      </c>
      <c r="F84" s="140">
        <v>0.59160879629629626</v>
      </c>
      <c r="G84" s="146" t="s">
        <v>394</v>
      </c>
      <c r="H84" s="146" t="s">
        <v>267</v>
      </c>
      <c r="I84" s="146" t="s">
        <v>161</v>
      </c>
      <c r="J84" s="146" t="s">
        <v>810</v>
      </c>
      <c r="K84" s="146" t="s">
        <v>499</v>
      </c>
      <c r="L84" s="135">
        <v>42</v>
      </c>
      <c r="M84" s="135">
        <v>83</v>
      </c>
      <c r="N84" s="133">
        <v>0.01</v>
      </c>
      <c r="O84" s="133">
        <v>0</v>
      </c>
      <c r="P84" s="140">
        <v>0.10261574074074074</v>
      </c>
      <c r="Q84" s="147" t="s">
        <v>600</v>
      </c>
      <c r="R84" s="148" t="s">
        <v>599</v>
      </c>
    </row>
    <row r="85" spans="2:18" x14ac:dyDescent="0.25">
      <c r="B85" s="135">
        <v>19</v>
      </c>
      <c r="C85" s="133">
        <v>3</v>
      </c>
      <c r="D85" s="133">
        <v>75</v>
      </c>
      <c r="E85" s="134" t="s">
        <v>940</v>
      </c>
      <c r="F85" s="140">
        <v>0.69491898148148146</v>
      </c>
      <c r="G85" s="146" t="s">
        <v>386</v>
      </c>
      <c r="H85" s="146" t="s">
        <v>478</v>
      </c>
      <c r="I85" s="146" t="s">
        <v>136</v>
      </c>
      <c r="J85" s="146" t="s">
        <v>810</v>
      </c>
      <c r="K85" s="146" t="s">
        <v>499</v>
      </c>
      <c r="L85" s="135">
        <v>50</v>
      </c>
      <c r="M85" s="135">
        <v>99</v>
      </c>
      <c r="N85" s="133">
        <v>-0.01</v>
      </c>
      <c r="O85" s="133">
        <v>0</v>
      </c>
      <c r="P85" s="140">
        <v>0.10263888888888889</v>
      </c>
      <c r="Q85" s="147" t="s">
        <v>601</v>
      </c>
      <c r="R85" s="148" t="s">
        <v>942</v>
      </c>
    </row>
    <row r="86" spans="2:18" x14ac:dyDescent="0.25">
      <c r="B86" s="135">
        <v>19</v>
      </c>
      <c r="C86" s="133">
        <v>4</v>
      </c>
      <c r="D86" s="133">
        <v>76</v>
      </c>
      <c r="E86" s="134" t="s">
        <v>940</v>
      </c>
      <c r="F86" s="140">
        <v>0.79831018518518515</v>
      </c>
      <c r="G86" s="146" t="s">
        <v>487</v>
      </c>
      <c r="H86" s="146" t="s">
        <v>482</v>
      </c>
      <c r="I86" s="146" t="s">
        <v>84</v>
      </c>
      <c r="J86" s="146" t="s">
        <v>810</v>
      </c>
      <c r="K86" s="146" t="s">
        <v>483</v>
      </c>
      <c r="L86" s="135">
        <v>53</v>
      </c>
      <c r="M86" s="135">
        <v>106</v>
      </c>
      <c r="N86" s="133">
        <v>0</v>
      </c>
      <c r="O86" s="133">
        <v>0</v>
      </c>
      <c r="P86" s="140">
        <v>0.10390046296296296</v>
      </c>
      <c r="Q86" s="147" t="s">
        <v>603</v>
      </c>
      <c r="R86" s="148" t="s">
        <v>602</v>
      </c>
    </row>
    <row r="87" spans="2:18" x14ac:dyDescent="0.25">
      <c r="B87" s="135">
        <v>20</v>
      </c>
      <c r="C87" s="133">
        <v>1</v>
      </c>
      <c r="D87" s="133">
        <v>77</v>
      </c>
      <c r="E87" s="134" t="s">
        <v>940</v>
      </c>
      <c r="F87" s="140">
        <v>0.90297453703703701</v>
      </c>
      <c r="G87" s="146" t="s">
        <v>479</v>
      </c>
      <c r="H87" s="146" t="s">
        <v>482</v>
      </c>
      <c r="I87" s="146" t="s">
        <v>604</v>
      </c>
      <c r="J87" s="146" t="s">
        <v>810</v>
      </c>
      <c r="K87" s="146" t="s">
        <v>499</v>
      </c>
      <c r="L87" s="135">
        <v>55</v>
      </c>
      <c r="M87" s="135">
        <v>110</v>
      </c>
      <c r="N87" s="133">
        <v>0</v>
      </c>
      <c r="O87" s="133">
        <v>0</v>
      </c>
      <c r="P87" s="140">
        <v>0.10527777777777779</v>
      </c>
      <c r="Q87" s="147" t="s">
        <v>943</v>
      </c>
      <c r="R87" s="148" t="s">
        <v>605</v>
      </c>
    </row>
    <row r="88" spans="2:18" x14ac:dyDescent="0.25">
      <c r="B88" s="135">
        <v>20</v>
      </c>
      <c r="C88" s="133">
        <v>2</v>
      </c>
      <c r="D88" s="133">
        <v>78</v>
      </c>
      <c r="E88" s="134" t="s">
        <v>944</v>
      </c>
      <c r="F88" s="140">
        <v>9.0162037037037034E-3</v>
      </c>
      <c r="G88" s="146" t="s">
        <v>478</v>
      </c>
      <c r="H88" s="146" t="s">
        <v>487</v>
      </c>
      <c r="I88" s="146" t="s">
        <v>242</v>
      </c>
      <c r="J88" s="146" t="s">
        <v>9</v>
      </c>
      <c r="K88" s="146" t="s">
        <v>490</v>
      </c>
      <c r="L88" s="135">
        <v>61</v>
      </c>
      <c r="M88" s="135">
        <v>122</v>
      </c>
      <c r="N88" s="133" t="s">
        <v>606</v>
      </c>
      <c r="O88" s="133">
        <v>9.4600000000000009</v>
      </c>
      <c r="P88" s="140">
        <v>0.12752314814814816</v>
      </c>
      <c r="Q88" s="147" t="s">
        <v>1214</v>
      </c>
      <c r="R88" s="148" t="s">
        <v>607</v>
      </c>
    </row>
    <row r="89" spans="2:18" x14ac:dyDescent="0.25">
      <c r="B89" s="135">
        <v>20</v>
      </c>
      <c r="C89" s="133">
        <v>3</v>
      </c>
      <c r="D89" s="133">
        <v>79</v>
      </c>
      <c r="E89" s="134" t="s">
        <v>944</v>
      </c>
      <c r="F89" s="140">
        <v>0.13728009259259258</v>
      </c>
      <c r="G89" s="146" t="s">
        <v>267</v>
      </c>
      <c r="H89" s="146" t="s">
        <v>386</v>
      </c>
      <c r="I89" s="146" t="s">
        <v>246</v>
      </c>
      <c r="J89" s="146" t="s">
        <v>810</v>
      </c>
      <c r="K89" s="146" t="s">
        <v>483</v>
      </c>
      <c r="L89" s="135">
        <v>51</v>
      </c>
      <c r="M89" s="135">
        <v>102</v>
      </c>
      <c r="N89" s="133">
        <v>-0.17</v>
      </c>
      <c r="O89" s="133">
        <v>-0.01</v>
      </c>
      <c r="P89" s="140">
        <v>0.11497685185185186</v>
      </c>
      <c r="Q89" s="147" t="s">
        <v>249</v>
      </c>
      <c r="R89" s="148" t="s">
        <v>945</v>
      </c>
    </row>
    <row r="90" spans="2:18" x14ac:dyDescent="0.25">
      <c r="B90" s="135">
        <v>20</v>
      </c>
      <c r="C90" s="133">
        <v>4</v>
      </c>
      <c r="D90" s="133">
        <v>80</v>
      </c>
      <c r="E90" s="134" t="s">
        <v>944</v>
      </c>
      <c r="F90" s="140">
        <v>0.25296296296296295</v>
      </c>
      <c r="G90" s="146" t="s">
        <v>486</v>
      </c>
      <c r="H90" s="146" t="s">
        <v>394</v>
      </c>
      <c r="I90" s="146" t="s">
        <v>126</v>
      </c>
      <c r="J90" s="146" t="s">
        <v>810</v>
      </c>
      <c r="K90" s="146" t="s">
        <v>499</v>
      </c>
      <c r="L90" s="135">
        <v>151</v>
      </c>
      <c r="M90" s="135">
        <v>302</v>
      </c>
      <c r="N90" s="133">
        <v>0</v>
      </c>
      <c r="O90" s="133">
        <v>-0.01</v>
      </c>
      <c r="P90" s="140">
        <v>0.15670138888888888</v>
      </c>
      <c r="Q90" s="147" t="s">
        <v>608</v>
      </c>
      <c r="R90" s="148" t="s">
        <v>946</v>
      </c>
    </row>
    <row r="91" spans="2:18" x14ac:dyDescent="0.25">
      <c r="B91" s="135">
        <v>21</v>
      </c>
      <c r="C91" s="133">
        <v>1</v>
      </c>
      <c r="D91" s="133">
        <v>81</v>
      </c>
      <c r="E91" s="134" t="s">
        <v>944</v>
      </c>
      <c r="F91" s="140">
        <v>0.41039351851851852</v>
      </c>
      <c r="G91" s="146" t="s">
        <v>394</v>
      </c>
      <c r="H91" s="146" t="s">
        <v>479</v>
      </c>
      <c r="I91" s="146" t="s">
        <v>609</v>
      </c>
      <c r="J91" s="146" t="s">
        <v>9</v>
      </c>
      <c r="K91" s="146" t="s">
        <v>490</v>
      </c>
      <c r="L91" s="135">
        <v>56</v>
      </c>
      <c r="M91" s="135">
        <v>112</v>
      </c>
      <c r="N91" s="133">
        <v>10.15</v>
      </c>
      <c r="O91" s="133">
        <v>11.36</v>
      </c>
      <c r="P91" s="140">
        <v>0.12711805555555555</v>
      </c>
      <c r="Q91" s="147" t="s">
        <v>610</v>
      </c>
      <c r="R91" s="148" t="s">
        <v>947</v>
      </c>
    </row>
    <row r="92" spans="2:18" x14ac:dyDescent="0.25">
      <c r="B92" s="135">
        <v>21</v>
      </c>
      <c r="C92" s="133">
        <v>2</v>
      </c>
      <c r="D92" s="133">
        <v>82</v>
      </c>
      <c r="E92" s="134" t="s">
        <v>944</v>
      </c>
      <c r="F92" s="140">
        <v>0.53826388888888888</v>
      </c>
      <c r="G92" s="146" t="s">
        <v>386</v>
      </c>
      <c r="H92" s="146" t="s">
        <v>486</v>
      </c>
      <c r="I92" s="146" t="s">
        <v>120</v>
      </c>
      <c r="J92" s="146" t="s">
        <v>9</v>
      </c>
      <c r="K92" s="146" t="s">
        <v>490</v>
      </c>
      <c r="L92" s="135">
        <v>67</v>
      </c>
      <c r="M92" s="135">
        <v>134</v>
      </c>
      <c r="N92" s="133">
        <v>79.430000000000007</v>
      </c>
      <c r="O92" s="133">
        <v>8.49</v>
      </c>
      <c r="P92" s="140">
        <v>0.13530092592592594</v>
      </c>
      <c r="Q92" s="147" t="s">
        <v>612</v>
      </c>
      <c r="R92" s="148" t="s">
        <v>611</v>
      </c>
    </row>
    <row r="93" spans="2:18" x14ac:dyDescent="0.25">
      <c r="B93" s="135">
        <v>21</v>
      </c>
      <c r="C93" s="133">
        <v>3</v>
      </c>
      <c r="D93" s="133">
        <v>83</v>
      </c>
      <c r="E93" s="134" t="s">
        <v>944</v>
      </c>
      <c r="F93" s="140">
        <v>0.6742824074074073</v>
      </c>
      <c r="G93" s="146" t="s">
        <v>487</v>
      </c>
      <c r="H93" s="146" t="s">
        <v>267</v>
      </c>
      <c r="I93" s="146" t="s">
        <v>157</v>
      </c>
      <c r="J93" s="146" t="s">
        <v>29</v>
      </c>
      <c r="K93" s="146" t="s">
        <v>490</v>
      </c>
      <c r="L93" s="135">
        <v>58</v>
      </c>
      <c r="M93" s="135">
        <v>115</v>
      </c>
      <c r="N93" s="133">
        <v>-36.97</v>
      </c>
      <c r="O93" s="133">
        <v>-148.76</v>
      </c>
      <c r="P93" s="140">
        <v>0.13113425925925926</v>
      </c>
      <c r="Q93" s="147" t="s">
        <v>614</v>
      </c>
      <c r="R93" s="148" t="s">
        <v>613</v>
      </c>
    </row>
    <row r="94" spans="2:18" x14ac:dyDescent="0.25">
      <c r="B94" s="135">
        <v>21</v>
      </c>
      <c r="C94" s="133">
        <v>4</v>
      </c>
      <c r="D94" s="133">
        <v>84</v>
      </c>
      <c r="E94" s="134" t="s">
        <v>944</v>
      </c>
      <c r="F94" s="140">
        <v>0.80613425925925919</v>
      </c>
      <c r="G94" s="146" t="s">
        <v>482</v>
      </c>
      <c r="H94" s="146" t="s">
        <v>478</v>
      </c>
      <c r="I94" s="146" t="s">
        <v>113</v>
      </c>
      <c r="J94" s="146" t="s">
        <v>810</v>
      </c>
      <c r="K94" s="146" t="s">
        <v>499</v>
      </c>
      <c r="L94" s="135">
        <v>63</v>
      </c>
      <c r="M94" s="135">
        <v>126</v>
      </c>
      <c r="N94" s="133">
        <v>0</v>
      </c>
      <c r="O94" s="133">
        <v>-0.04</v>
      </c>
      <c r="P94" s="140">
        <v>0.12415509259259259</v>
      </c>
      <c r="Q94" s="147" t="s">
        <v>616</v>
      </c>
      <c r="R94" s="148" t="s">
        <v>615</v>
      </c>
    </row>
    <row r="95" spans="2:18" x14ac:dyDescent="0.25">
      <c r="B95" s="135">
        <v>22</v>
      </c>
      <c r="C95" s="133">
        <v>1</v>
      </c>
      <c r="D95" s="133">
        <v>85</v>
      </c>
      <c r="E95" s="134" t="s">
        <v>944</v>
      </c>
      <c r="F95" s="140">
        <v>0.93106481481481485</v>
      </c>
      <c r="G95" s="146" t="s">
        <v>479</v>
      </c>
      <c r="H95" s="146" t="s">
        <v>478</v>
      </c>
      <c r="I95" s="146" t="s">
        <v>67</v>
      </c>
      <c r="J95" s="146" t="s">
        <v>29</v>
      </c>
      <c r="K95" s="146" t="s">
        <v>490</v>
      </c>
      <c r="L95" s="135">
        <v>57</v>
      </c>
      <c r="M95" s="135">
        <v>113</v>
      </c>
      <c r="N95" s="133">
        <v>-175.97</v>
      </c>
      <c r="O95" s="133">
        <v>-132.63</v>
      </c>
      <c r="P95" s="140">
        <v>0.1270138888888889</v>
      </c>
      <c r="Q95" s="147" t="s">
        <v>69</v>
      </c>
      <c r="R95" s="148" t="s">
        <v>617</v>
      </c>
    </row>
    <row r="96" spans="2:18" x14ac:dyDescent="0.25">
      <c r="B96" s="135">
        <v>22</v>
      </c>
      <c r="C96" s="133">
        <v>2</v>
      </c>
      <c r="D96" s="133">
        <v>86</v>
      </c>
      <c r="E96" s="134" t="s">
        <v>948</v>
      </c>
      <c r="F96" s="140">
        <v>5.8854166666666673E-2</v>
      </c>
      <c r="G96" s="146" t="s">
        <v>482</v>
      </c>
      <c r="H96" s="146" t="s">
        <v>267</v>
      </c>
      <c r="I96" s="146" t="s">
        <v>103</v>
      </c>
      <c r="J96" s="146" t="s">
        <v>810</v>
      </c>
      <c r="K96" s="146" t="s">
        <v>499</v>
      </c>
      <c r="L96" s="135">
        <v>148</v>
      </c>
      <c r="M96" s="135">
        <v>296</v>
      </c>
      <c r="N96" s="133">
        <v>0</v>
      </c>
      <c r="O96" s="133">
        <v>0</v>
      </c>
      <c r="P96" s="140">
        <v>0.1579861111111111</v>
      </c>
      <c r="Q96" s="147" t="s">
        <v>575</v>
      </c>
      <c r="R96" s="148" t="s">
        <v>618</v>
      </c>
    </row>
    <row r="97" spans="2:18" x14ac:dyDescent="0.25">
      <c r="B97" s="135">
        <v>22</v>
      </c>
      <c r="C97" s="133">
        <v>3</v>
      </c>
      <c r="D97" s="133">
        <v>87</v>
      </c>
      <c r="E97" s="134" t="s">
        <v>948</v>
      </c>
      <c r="F97" s="140">
        <v>0.21755787037037036</v>
      </c>
      <c r="G97" s="146" t="s">
        <v>487</v>
      </c>
      <c r="H97" s="146" t="s">
        <v>486</v>
      </c>
      <c r="I97" s="146" t="s">
        <v>110</v>
      </c>
      <c r="J97" s="146" t="s">
        <v>9</v>
      </c>
      <c r="K97" s="146" t="s">
        <v>490</v>
      </c>
      <c r="L97" s="135">
        <v>83</v>
      </c>
      <c r="M97" s="135">
        <v>166</v>
      </c>
      <c r="N97" s="133" t="s">
        <v>619</v>
      </c>
      <c r="O97" s="133">
        <v>12.49</v>
      </c>
      <c r="P97" s="140">
        <v>0.14193287037037036</v>
      </c>
      <c r="Q97" s="147" t="s">
        <v>132</v>
      </c>
      <c r="R97" s="148" t="s">
        <v>620</v>
      </c>
    </row>
    <row r="98" spans="2:18" x14ac:dyDescent="0.25">
      <c r="B98" s="135">
        <v>22</v>
      </c>
      <c r="C98" s="133">
        <v>4</v>
      </c>
      <c r="D98" s="133">
        <v>88</v>
      </c>
      <c r="E98" s="134" t="s">
        <v>948</v>
      </c>
      <c r="F98" s="140">
        <v>0.36021990740740745</v>
      </c>
      <c r="G98" s="146" t="s">
        <v>386</v>
      </c>
      <c r="H98" s="146" t="s">
        <v>394</v>
      </c>
      <c r="I98" s="146" t="s">
        <v>577</v>
      </c>
      <c r="J98" s="146" t="s">
        <v>29</v>
      </c>
      <c r="K98" s="146" t="s">
        <v>490</v>
      </c>
      <c r="L98" s="135">
        <v>98</v>
      </c>
      <c r="M98" s="135">
        <v>195</v>
      </c>
      <c r="N98" s="133">
        <v>-75.92</v>
      </c>
      <c r="O98" s="133">
        <v>-89.89</v>
      </c>
      <c r="P98" s="140">
        <v>0.14385416666666667</v>
      </c>
      <c r="Q98" s="147" t="s">
        <v>578</v>
      </c>
      <c r="R98" s="148" t="s">
        <v>621</v>
      </c>
    </row>
    <row r="99" spans="2:18" x14ac:dyDescent="0.25">
      <c r="B99" s="135">
        <v>23</v>
      </c>
      <c r="C99" s="133">
        <v>1</v>
      </c>
      <c r="D99" s="133">
        <v>89</v>
      </c>
      <c r="E99" s="134" t="s">
        <v>948</v>
      </c>
      <c r="F99" s="140">
        <v>0.5047800925925926</v>
      </c>
      <c r="G99" s="146" t="s">
        <v>386</v>
      </c>
      <c r="H99" s="146" t="s">
        <v>479</v>
      </c>
      <c r="I99" s="146" t="s">
        <v>66</v>
      </c>
      <c r="J99" s="146" t="s">
        <v>810</v>
      </c>
      <c r="K99" s="146" t="s">
        <v>480</v>
      </c>
      <c r="L99" s="135">
        <v>63</v>
      </c>
      <c r="M99" s="135">
        <v>125</v>
      </c>
      <c r="N99" s="133">
        <v>0.96</v>
      </c>
      <c r="O99" s="133">
        <v>0</v>
      </c>
      <c r="P99" s="140">
        <v>0.11855324074074074</v>
      </c>
      <c r="Q99" s="147" t="s">
        <v>65</v>
      </c>
      <c r="R99" s="148" t="s">
        <v>622</v>
      </c>
    </row>
    <row r="100" spans="2:18" x14ac:dyDescent="0.25">
      <c r="B100" s="135">
        <v>23</v>
      </c>
      <c r="C100" s="133">
        <v>2</v>
      </c>
      <c r="D100" s="133">
        <v>90</v>
      </c>
      <c r="E100" s="134" t="s">
        <v>948</v>
      </c>
      <c r="F100" s="140">
        <v>0.62409722222222219</v>
      </c>
      <c r="G100" s="146" t="s">
        <v>394</v>
      </c>
      <c r="H100" s="146" t="s">
        <v>487</v>
      </c>
      <c r="I100" s="146" t="s">
        <v>116</v>
      </c>
      <c r="J100" s="146" t="s">
        <v>810</v>
      </c>
      <c r="K100" s="146" t="s">
        <v>499</v>
      </c>
      <c r="L100" s="135">
        <v>56</v>
      </c>
      <c r="M100" s="135">
        <v>111</v>
      </c>
      <c r="N100" s="133">
        <v>0</v>
      </c>
      <c r="O100" s="133">
        <v>0</v>
      </c>
      <c r="P100" s="140">
        <v>0.10607638888888889</v>
      </c>
      <c r="Q100" s="147" t="s">
        <v>580</v>
      </c>
      <c r="R100" s="148" t="s">
        <v>623</v>
      </c>
    </row>
    <row r="101" spans="2:18" x14ac:dyDescent="0.25">
      <c r="B101" s="135">
        <v>23</v>
      </c>
      <c r="C101" s="133">
        <v>3</v>
      </c>
      <c r="D101" s="133">
        <v>91</v>
      </c>
      <c r="E101" s="134" t="s">
        <v>948</v>
      </c>
      <c r="F101" s="140">
        <v>0.73089120370370375</v>
      </c>
      <c r="G101" s="146" t="s">
        <v>486</v>
      </c>
      <c r="H101" s="146" t="s">
        <v>482</v>
      </c>
      <c r="I101" s="146" t="s">
        <v>83</v>
      </c>
      <c r="J101" s="146" t="s">
        <v>810</v>
      </c>
      <c r="K101" s="146" t="s">
        <v>499</v>
      </c>
      <c r="L101" s="135">
        <v>43</v>
      </c>
      <c r="M101" s="135">
        <v>85</v>
      </c>
      <c r="N101" s="133">
        <v>0</v>
      </c>
      <c r="O101" s="133">
        <v>0</v>
      </c>
      <c r="P101" s="140">
        <v>8.4548611111111116E-2</v>
      </c>
      <c r="Q101" s="147" t="s">
        <v>582</v>
      </c>
      <c r="R101" s="148" t="s">
        <v>779</v>
      </c>
    </row>
    <row r="102" spans="2:18" x14ac:dyDescent="0.25">
      <c r="B102" s="135">
        <v>23</v>
      </c>
      <c r="C102" s="133">
        <v>4</v>
      </c>
      <c r="D102" s="133">
        <v>92</v>
      </c>
      <c r="E102" s="134" t="s">
        <v>948</v>
      </c>
      <c r="F102" s="140">
        <v>0.81616898148148154</v>
      </c>
      <c r="G102" s="146" t="s">
        <v>267</v>
      </c>
      <c r="H102" s="146" t="s">
        <v>478</v>
      </c>
      <c r="I102" s="146" t="s">
        <v>111</v>
      </c>
      <c r="J102" s="146" t="s">
        <v>810</v>
      </c>
      <c r="K102" s="146" t="s">
        <v>499</v>
      </c>
      <c r="L102" s="135">
        <v>49</v>
      </c>
      <c r="M102" s="135">
        <v>97</v>
      </c>
      <c r="N102" s="133">
        <v>0.02</v>
      </c>
      <c r="O102" s="133">
        <v>0</v>
      </c>
      <c r="P102" s="140">
        <v>0.10980324074074073</v>
      </c>
      <c r="Q102" s="147" t="s">
        <v>112</v>
      </c>
      <c r="R102" s="148" t="s">
        <v>624</v>
      </c>
    </row>
    <row r="103" spans="2:18" x14ac:dyDescent="0.25">
      <c r="B103" s="135">
        <v>24</v>
      </c>
      <c r="C103" s="133">
        <v>1</v>
      </c>
      <c r="D103" s="133">
        <v>93</v>
      </c>
      <c r="E103" s="134" t="s">
        <v>948</v>
      </c>
      <c r="F103" s="140">
        <v>0.92671296296296291</v>
      </c>
      <c r="G103" s="146" t="s">
        <v>479</v>
      </c>
      <c r="H103" s="146" t="s">
        <v>267</v>
      </c>
      <c r="I103" s="146" t="s">
        <v>584</v>
      </c>
      <c r="J103" s="146" t="s">
        <v>810</v>
      </c>
      <c r="K103" s="146" t="s">
        <v>483</v>
      </c>
      <c r="L103" s="135">
        <v>42</v>
      </c>
      <c r="M103" s="135">
        <v>83</v>
      </c>
      <c r="N103" s="133">
        <v>0</v>
      </c>
      <c r="O103" s="133">
        <v>0.11</v>
      </c>
      <c r="P103" s="140">
        <v>9.2847222222222234E-2</v>
      </c>
      <c r="Q103" s="147" t="s">
        <v>586</v>
      </c>
      <c r="R103" s="148" t="s">
        <v>949</v>
      </c>
    </row>
    <row r="104" spans="2:18" x14ac:dyDescent="0.25">
      <c r="B104" s="135">
        <v>24</v>
      </c>
      <c r="C104" s="133">
        <v>2</v>
      </c>
      <c r="D104" s="133">
        <v>94</v>
      </c>
      <c r="E104" s="134" t="s">
        <v>950</v>
      </c>
      <c r="F104" s="140">
        <v>2.0277777777777777E-2</v>
      </c>
      <c r="G104" s="146" t="s">
        <v>478</v>
      </c>
      <c r="H104" s="146" t="s">
        <v>486</v>
      </c>
      <c r="I104" s="146" t="s">
        <v>163</v>
      </c>
      <c r="J104" s="146" t="s">
        <v>9</v>
      </c>
      <c r="K104" s="146" t="s">
        <v>490</v>
      </c>
      <c r="L104" s="135">
        <v>48</v>
      </c>
      <c r="M104" s="135">
        <v>96</v>
      </c>
      <c r="N104" s="133">
        <v>132.69</v>
      </c>
      <c r="O104" s="133">
        <v>12.99</v>
      </c>
      <c r="P104" s="140">
        <v>0.11196759259259259</v>
      </c>
      <c r="Q104" s="147" t="s">
        <v>588</v>
      </c>
      <c r="R104" s="148" t="s">
        <v>625</v>
      </c>
    </row>
    <row r="105" spans="2:18" x14ac:dyDescent="0.25">
      <c r="B105" s="135">
        <v>24</v>
      </c>
      <c r="C105" s="133">
        <v>3</v>
      </c>
      <c r="D105" s="133">
        <v>95</v>
      </c>
      <c r="E105" s="134" t="s">
        <v>950</v>
      </c>
      <c r="F105" s="140">
        <v>0.13299768518518518</v>
      </c>
      <c r="G105" s="146" t="s">
        <v>482</v>
      </c>
      <c r="H105" s="146" t="s">
        <v>394</v>
      </c>
      <c r="I105" s="146" t="s">
        <v>589</v>
      </c>
      <c r="J105" s="146" t="s">
        <v>810</v>
      </c>
      <c r="K105" s="146" t="s">
        <v>499</v>
      </c>
      <c r="L105" s="135">
        <v>105</v>
      </c>
      <c r="M105" s="135">
        <v>210</v>
      </c>
      <c r="N105" s="133">
        <v>0</v>
      </c>
      <c r="O105" s="133">
        <v>-0.01</v>
      </c>
      <c r="P105" s="140">
        <v>0.1484375</v>
      </c>
      <c r="Q105" s="147" t="s">
        <v>590</v>
      </c>
      <c r="R105" s="148" t="s">
        <v>951</v>
      </c>
    </row>
    <row r="106" spans="2:18" x14ac:dyDescent="0.25">
      <c r="B106" s="135">
        <v>24</v>
      </c>
      <c r="C106" s="133">
        <v>4</v>
      </c>
      <c r="D106" s="133">
        <v>96</v>
      </c>
      <c r="E106" s="134" t="s">
        <v>950</v>
      </c>
      <c r="F106" s="140">
        <v>0.28216435185185185</v>
      </c>
      <c r="G106" s="146" t="s">
        <v>487</v>
      </c>
      <c r="H106" s="146" t="s">
        <v>386</v>
      </c>
      <c r="I106" s="146" t="s">
        <v>140</v>
      </c>
      <c r="J106" s="146" t="s">
        <v>810</v>
      </c>
      <c r="K106" s="146" t="s">
        <v>480</v>
      </c>
      <c r="L106" s="135">
        <v>57</v>
      </c>
      <c r="M106" s="135">
        <v>114</v>
      </c>
      <c r="N106" s="133">
        <v>0</v>
      </c>
      <c r="O106" s="133">
        <v>-0.47</v>
      </c>
      <c r="P106" s="140">
        <v>0.10814814814814815</v>
      </c>
      <c r="Q106" s="147" t="s">
        <v>591</v>
      </c>
      <c r="R106" s="148" t="s">
        <v>626</v>
      </c>
    </row>
    <row r="107" spans="2:18" x14ac:dyDescent="0.25">
      <c r="B107" s="135">
        <v>25</v>
      </c>
      <c r="C107" s="133">
        <v>1</v>
      </c>
      <c r="D107" s="133">
        <v>97</v>
      </c>
      <c r="E107" s="134" t="s">
        <v>950</v>
      </c>
      <c r="F107" s="140">
        <v>0.39105324074074077</v>
      </c>
      <c r="G107" s="146" t="s">
        <v>487</v>
      </c>
      <c r="H107" s="146" t="s">
        <v>479</v>
      </c>
      <c r="I107" s="146" t="s">
        <v>158</v>
      </c>
      <c r="J107" s="146" t="s">
        <v>9</v>
      </c>
      <c r="K107" s="146" t="s">
        <v>490</v>
      </c>
      <c r="L107" s="135">
        <v>61</v>
      </c>
      <c r="M107" s="135">
        <v>122</v>
      </c>
      <c r="N107" s="133">
        <v>12.46</v>
      </c>
      <c r="O107" s="133">
        <v>9.99</v>
      </c>
      <c r="P107" s="140">
        <v>0.13237268518518519</v>
      </c>
      <c r="Q107" s="147" t="s">
        <v>593</v>
      </c>
      <c r="R107" s="148" t="s">
        <v>780</v>
      </c>
    </row>
    <row r="108" spans="2:18" x14ac:dyDescent="0.25">
      <c r="B108" s="135">
        <v>25</v>
      </c>
      <c r="C108" s="133">
        <v>2</v>
      </c>
      <c r="D108" s="133">
        <v>98</v>
      </c>
      <c r="E108" s="134" t="s">
        <v>950</v>
      </c>
      <c r="F108" s="140">
        <v>0.52416666666666667</v>
      </c>
      <c r="G108" s="146" t="s">
        <v>386</v>
      </c>
      <c r="H108" s="146" t="s">
        <v>482</v>
      </c>
      <c r="I108" s="146" t="s">
        <v>141</v>
      </c>
      <c r="J108" s="146" t="s">
        <v>810</v>
      </c>
      <c r="K108" s="146" t="s">
        <v>480</v>
      </c>
      <c r="L108" s="135">
        <v>47</v>
      </c>
      <c r="M108" s="135">
        <v>93</v>
      </c>
      <c r="N108" s="133">
        <v>0.24</v>
      </c>
      <c r="O108" s="133">
        <v>0</v>
      </c>
      <c r="P108" s="140">
        <v>9.2326388888888888E-2</v>
      </c>
      <c r="Q108" s="147" t="s">
        <v>941</v>
      </c>
      <c r="R108" s="148" t="s">
        <v>627</v>
      </c>
    </row>
    <row r="109" spans="2:18" x14ac:dyDescent="0.25">
      <c r="B109" s="135">
        <v>25</v>
      </c>
      <c r="C109" s="133">
        <v>3</v>
      </c>
      <c r="D109" s="133">
        <v>99</v>
      </c>
      <c r="E109" s="134" t="s">
        <v>950</v>
      </c>
      <c r="F109" s="140">
        <v>0.61724537037037031</v>
      </c>
      <c r="G109" s="146" t="s">
        <v>394</v>
      </c>
      <c r="H109" s="146" t="s">
        <v>478</v>
      </c>
      <c r="I109" s="146" t="s">
        <v>491</v>
      </c>
      <c r="J109" s="146" t="s">
        <v>810</v>
      </c>
      <c r="K109" s="146" t="s">
        <v>499</v>
      </c>
      <c r="L109" s="135">
        <v>59</v>
      </c>
      <c r="M109" s="135">
        <v>118</v>
      </c>
      <c r="N109" s="133">
        <v>0.01</v>
      </c>
      <c r="O109" s="133">
        <v>0</v>
      </c>
      <c r="P109" s="140">
        <v>0.11828703703703704</v>
      </c>
      <c r="Q109" s="147" t="s">
        <v>493</v>
      </c>
      <c r="R109" s="148" t="s">
        <v>628</v>
      </c>
    </row>
    <row r="110" spans="2:18" x14ac:dyDescent="0.25">
      <c r="B110" s="135">
        <v>25</v>
      </c>
      <c r="C110" s="133">
        <v>4</v>
      </c>
      <c r="D110" s="133">
        <v>100</v>
      </c>
      <c r="E110" s="134" t="s">
        <v>950</v>
      </c>
      <c r="F110" s="140">
        <v>0.7362847222222223</v>
      </c>
      <c r="G110" s="146" t="s">
        <v>486</v>
      </c>
      <c r="H110" s="146" t="s">
        <v>267</v>
      </c>
      <c r="I110" s="146" t="s">
        <v>145</v>
      </c>
      <c r="J110" s="146" t="s">
        <v>810</v>
      </c>
      <c r="K110" s="146" t="s">
        <v>499</v>
      </c>
      <c r="L110" s="135">
        <v>41</v>
      </c>
      <c r="M110" s="135">
        <v>82</v>
      </c>
      <c r="N110" s="133">
        <v>0</v>
      </c>
      <c r="O110" s="133">
        <v>0.02</v>
      </c>
      <c r="P110" s="140">
        <v>9.2500000000000013E-2</v>
      </c>
      <c r="Q110" s="147" t="s">
        <v>596</v>
      </c>
      <c r="R110" s="148" t="s">
        <v>629</v>
      </c>
    </row>
    <row r="111" spans="2:18" x14ac:dyDescent="0.25">
      <c r="B111" s="135">
        <v>26</v>
      </c>
      <c r="C111" s="133">
        <v>1</v>
      </c>
      <c r="D111" s="133">
        <v>101</v>
      </c>
      <c r="E111" s="134" t="s">
        <v>950</v>
      </c>
      <c r="F111" s="140">
        <v>0.82951388888888899</v>
      </c>
      <c r="G111" s="146" t="s">
        <v>479</v>
      </c>
      <c r="H111" s="146" t="s">
        <v>486</v>
      </c>
      <c r="I111" s="146" t="s">
        <v>258</v>
      </c>
      <c r="J111" s="146" t="s">
        <v>810</v>
      </c>
      <c r="K111" s="146" t="s">
        <v>480</v>
      </c>
      <c r="L111" s="135">
        <v>104</v>
      </c>
      <c r="M111" s="135">
        <v>207</v>
      </c>
      <c r="N111" s="133">
        <v>0</v>
      </c>
      <c r="O111" s="133">
        <v>-0.46</v>
      </c>
      <c r="P111" s="140">
        <v>0.1401273148148148</v>
      </c>
      <c r="Q111" s="147" t="s">
        <v>598</v>
      </c>
      <c r="R111" s="148" t="s">
        <v>630</v>
      </c>
    </row>
    <row r="112" spans="2:18" x14ac:dyDescent="0.25">
      <c r="B112" s="135">
        <v>26</v>
      </c>
      <c r="C112" s="133">
        <v>2</v>
      </c>
      <c r="D112" s="133">
        <v>102</v>
      </c>
      <c r="E112" s="134" t="s">
        <v>950</v>
      </c>
      <c r="F112" s="140">
        <v>0.97039351851851852</v>
      </c>
      <c r="G112" s="146" t="s">
        <v>267</v>
      </c>
      <c r="H112" s="146" t="s">
        <v>394</v>
      </c>
      <c r="I112" s="146" t="s">
        <v>161</v>
      </c>
      <c r="J112" s="146" t="s">
        <v>9</v>
      </c>
      <c r="K112" s="146" t="s">
        <v>490</v>
      </c>
      <c r="L112" s="135">
        <v>66</v>
      </c>
      <c r="M112" s="135">
        <v>131</v>
      </c>
      <c r="N112" s="133">
        <v>86.88</v>
      </c>
      <c r="O112" s="133">
        <v>7.41</v>
      </c>
      <c r="P112" s="140">
        <v>0.13375000000000001</v>
      </c>
      <c r="Q112" s="147" t="s">
        <v>600</v>
      </c>
      <c r="R112" s="148" t="s">
        <v>952</v>
      </c>
    </row>
    <row r="113" spans="2:18" x14ac:dyDescent="0.25">
      <c r="B113" s="135">
        <v>26</v>
      </c>
      <c r="C113" s="133">
        <v>3</v>
      </c>
      <c r="D113" s="133">
        <v>103</v>
      </c>
      <c r="E113" s="134" t="s">
        <v>953</v>
      </c>
      <c r="F113" s="140">
        <v>0.10484953703703703</v>
      </c>
      <c r="G113" s="146" t="s">
        <v>478</v>
      </c>
      <c r="H113" s="146" t="s">
        <v>386</v>
      </c>
      <c r="I113" s="146" t="s">
        <v>136</v>
      </c>
      <c r="J113" s="146" t="s">
        <v>9</v>
      </c>
      <c r="K113" s="146" t="s">
        <v>490</v>
      </c>
      <c r="L113" s="135">
        <v>67</v>
      </c>
      <c r="M113" s="135">
        <v>134</v>
      </c>
      <c r="N113" s="133" t="s">
        <v>631</v>
      </c>
      <c r="O113" s="133">
        <v>73.010000000000005</v>
      </c>
      <c r="P113" s="140">
        <v>0.1323263888888889</v>
      </c>
      <c r="Q113" s="147" t="s">
        <v>601</v>
      </c>
      <c r="R113" s="148" t="s">
        <v>632</v>
      </c>
    </row>
    <row r="114" spans="2:18" x14ac:dyDescent="0.25">
      <c r="B114" s="135">
        <v>26</v>
      </c>
      <c r="C114" s="133">
        <v>4</v>
      </c>
      <c r="D114" s="133">
        <v>104</v>
      </c>
      <c r="E114" s="134" t="s">
        <v>953</v>
      </c>
      <c r="F114" s="140">
        <v>0.23792824074074073</v>
      </c>
      <c r="G114" s="146" t="s">
        <v>482</v>
      </c>
      <c r="H114" s="146" t="s">
        <v>487</v>
      </c>
      <c r="I114" s="146" t="s">
        <v>84</v>
      </c>
      <c r="J114" s="146" t="s">
        <v>810</v>
      </c>
      <c r="K114" s="146" t="s">
        <v>499</v>
      </c>
      <c r="L114" s="135">
        <v>125</v>
      </c>
      <c r="M114" s="135">
        <v>249</v>
      </c>
      <c r="N114" s="133">
        <v>0</v>
      </c>
      <c r="O114" s="133">
        <v>0</v>
      </c>
      <c r="P114" s="140">
        <v>0.15153935185185186</v>
      </c>
      <c r="Q114" s="147" t="s">
        <v>603</v>
      </c>
      <c r="R114" s="148" t="s">
        <v>633</v>
      </c>
    </row>
    <row r="115" spans="2:18" x14ac:dyDescent="0.25">
      <c r="B115" s="135">
        <v>27</v>
      </c>
      <c r="C115" s="133">
        <v>1</v>
      </c>
      <c r="D115" s="133">
        <v>105</v>
      </c>
      <c r="E115" s="134" t="s">
        <v>953</v>
      </c>
      <c r="F115" s="140">
        <v>0.39023148148148151</v>
      </c>
      <c r="G115" s="146" t="s">
        <v>482</v>
      </c>
      <c r="H115" s="146" t="s">
        <v>479</v>
      </c>
      <c r="I115" s="146" t="s">
        <v>604</v>
      </c>
      <c r="J115" s="146" t="s">
        <v>810</v>
      </c>
      <c r="K115" s="146" t="s">
        <v>483</v>
      </c>
      <c r="L115" s="135">
        <v>138</v>
      </c>
      <c r="M115" s="135">
        <v>276</v>
      </c>
      <c r="N115" s="133">
        <v>0</v>
      </c>
      <c r="O115" s="133">
        <v>0</v>
      </c>
      <c r="P115" s="140">
        <v>0.15439814814814815</v>
      </c>
      <c r="Q115" s="147" t="s">
        <v>943</v>
      </c>
      <c r="R115" s="148" t="s">
        <v>781</v>
      </c>
    </row>
    <row r="116" spans="2:18" x14ac:dyDescent="0.25">
      <c r="B116" s="135">
        <v>27</v>
      </c>
      <c r="C116" s="133">
        <v>2</v>
      </c>
      <c r="D116" s="133">
        <v>106</v>
      </c>
      <c r="E116" s="134" t="s">
        <v>953</v>
      </c>
      <c r="F116" s="140">
        <v>0.54534722222222221</v>
      </c>
      <c r="G116" s="146" t="s">
        <v>487</v>
      </c>
      <c r="H116" s="146" t="s">
        <v>478</v>
      </c>
      <c r="I116" s="146" t="s">
        <v>242</v>
      </c>
      <c r="J116" s="146" t="s">
        <v>810</v>
      </c>
      <c r="K116" s="146" t="s">
        <v>499</v>
      </c>
      <c r="L116" s="135">
        <v>110</v>
      </c>
      <c r="M116" s="135">
        <v>219</v>
      </c>
      <c r="N116" s="133">
        <v>0</v>
      </c>
      <c r="O116" s="133">
        <v>0</v>
      </c>
      <c r="P116" s="140">
        <v>0.14702546296296296</v>
      </c>
      <c r="Q116" s="147" t="s">
        <v>1214</v>
      </c>
      <c r="R116" s="148" t="s">
        <v>782</v>
      </c>
    </row>
    <row r="117" spans="2:18" x14ac:dyDescent="0.25">
      <c r="B117" s="135">
        <v>27</v>
      </c>
      <c r="C117" s="133">
        <v>3</v>
      </c>
      <c r="D117" s="133">
        <v>107</v>
      </c>
      <c r="E117" s="134" t="s">
        <v>953</v>
      </c>
      <c r="F117" s="140">
        <v>0.69311342592592595</v>
      </c>
      <c r="G117" s="146" t="s">
        <v>386</v>
      </c>
      <c r="H117" s="146" t="s">
        <v>267</v>
      </c>
      <c r="I117" s="146" t="s">
        <v>634</v>
      </c>
      <c r="J117" s="146" t="s">
        <v>810</v>
      </c>
      <c r="K117" s="146" t="s">
        <v>483</v>
      </c>
      <c r="L117" s="135">
        <v>62</v>
      </c>
      <c r="M117" s="135">
        <v>123</v>
      </c>
      <c r="N117" s="133">
        <v>0.01</v>
      </c>
      <c r="O117" s="133">
        <v>0.11</v>
      </c>
      <c r="P117" s="140">
        <v>0.12211805555555555</v>
      </c>
      <c r="Q117" s="147" t="s">
        <v>635</v>
      </c>
      <c r="R117" s="148" t="s">
        <v>954</v>
      </c>
    </row>
    <row r="118" spans="2:18" x14ac:dyDescent="0.25">
      <c r="B118" s="135">
        <v>27</v>
      </c>
      <c r="C118" s="133">
        <v>4</v>
      </c>
      <c r="D118" s="133">
        <v>108</v>
      </c>
      <c r="E118" s="134" t="s">
        <v>953</v>
      </c>
      <c r="F118" s="140">
        <v>0.81593749999999998</v>
      </c>
      <c r="G118" s="146" t="s">
        <v>394</v>
      </c>
      <c r="H118" s="146" t="s">
        <v>486</v>
      </c>
      <c r="I118" s="146" t="s">
        <v>126</v>
      </c>
      <c r="J118" s="146" t="s">
        <v>9</v>
      </c>
      <c r="K118" s="146" t="s">
        <v>490</v>
      </c>
      <c r="L118" s="135">
        <v>70</v>
      </c>
      <c r="M118" s="135">
        <v>140</v>
      </c>
      <c r="N118" s="133">
        <v>25.78</v>
      </c>
      <c r="O118" s="133">
        <v>23.34</v>
      </c>
      <c r="P118" s="140">
        <v>0.13894675925925926</v>
      </c>
      <c r="Q118" s="147" t="s">
        <v>608</v>
      </c>
      <c r="R118" s="148" t="s">
        <v>636</v>
      </c>
    </row>
    <row r="119" spans="2:18" x14ac:dyDescent="0.25">
      <c r="B119" s="135">
        <v>28</v>
      </c>
      <c r="C119" s="133">
        <v>1</v>
      </c>
      <c r="D119" s="133">
        <v>109</v>
      </c>
      <c r="E119" s="134" t="s">
        <v>953</v>
      </c>
      <c r="F119" s="140">
        <v>0.95561342592592602</v>
      </c>
      <c r="G119" s="146" t="s">
        <v>479</v>
      </c>
      <c r="H119" s="146" t="s">
        <v>394</v>
      </c>
      <c r="I119" s="146" t="s">
        <v>609</v>
      </c>
      <c r="J119" s="146" t="s">
        <v>9</v>
      </c>
      <c r="K119" s="146" t="s">
        <v>490</v>
      </c>
      <c r="L119" s="135">
        <v>53</v>
      </c>
      <c r="M119" s="135">
        <v>106</v>
      </c>
      <c r="N119" s="133">
        <v>24.71</v>
      </c>
      <c r="O119" s="133">
        <v>10.77</v>
      </c>
      <c r="P119" s="140">
        <v>0.12841435185185185</v>
      </c>
      <c r="Q119" s="147" t="s">
        <v>610</v>
      </c>
      <c r="R119" s="148" t="s">
        <v>637</v>
      </c>
    </row>
    <row r="120" spans="2:18" x14ac:dyDescent="0.25">
      <c r="B120" s="135">
        <v>28</v>
      </c>
      <c r="C120" s="133">
        <v>2</v>
      </c>
      <c r="D120" s="133">
        <v>110</v>
      </c>
      <c r="E120" s="134" t="s">
        <v>955</v>
      </c>
      <c r="F120" s="140">
        <v>8.4791666666666668E-2</v>
      </c>
      <c r="G120" s="146" t="s">
        <v>486</v>
      </c>
      <c r="H120" s="146" t="s">
        <v>386</v>
      </c>
      <c r="I120" s="146" t="s">
        <v>120</v>
      </c>
      <c r="J120" s="146" t="s">
        <v>810</v>
      </c>
      <c r="K120" s="146" t="s">
        <v>483</v>
      </c>
      <c r="L120" s="135">
        <v>40</v>
      </c>
      <c r="M120" s="135">
        <v>80</v>
      </c>
      <c r="N120" s="133">
        <v>0</v>
      </c>
      <c r="O120" s="133">
        <v>0</v>
      </c>
      <c r="P120" s="140">
        <v>8.953703703703704E-2</v>
      </c>
      <c r="Q120" s="147" t="s">
        <v>612</v>
      </c>
      <c r="R120" s="148" t="s">
        <v>638</v>
      </c>
    </row>
    <row r="121" spans="2:18" x14ac:dyDescent="0.25">
      <c r="B121" s="135">
        <v>28</v>
      </c>
      <c r="C121" s="133">
        <v>3</v>
      </c>
      <c r="D121" s="133">
        <v>111</v>
      </c>
      <c r="E121" s="134" t="s">
        <v>955</v>
      </c>
      <c r="F121" s="140">
        <v>0.17504629629629631</v>
      </c>
      <c r="G121" s="146" t="s">
        <v>267</v>
      </c>
      <c r="H121" s="146" t="s">
        <v>487</v>
      </c>
      <c r="I121" s="146" t="s">
        <v>157</v>
      </c>
      <c r="J121" s="146" t="s">
        <v>810</v>
      </c>
      <c r="K121" s="146" t="s">
        <v>483</v>
      </c>
      <c r="L121" s="135">
        <v>78</v>
      </c>
      <c r="M121" s="135">
        <v>155</v>
      </c>
      <c r="N121" s="133">
        <v>-7.0000000000000007E-2</v>
      </c>
      <c r="O121" s="133">
        <v>0</v>
      </c>
      <c r="P121" s="140">
        <v>0.13516203703703702</v>
      </c>
      <c r="Q121" s="147" t="s">
        <v>614</v>
      </c>
      <c r="R121" s="148" t="s">
        <v>639</v>
      </c>
    </row>
    <row r="122" spans="2:18" x14ac:dyDescent="0.25">
      <c r="B122" s="135">
        <v>28</v>
      </c>
      <c r="C122" s="133">
        <v>4</v>
      </c>
      <c r="D122" s="133">
        <v>112</v>
      </c>
      <c r="E122" s="134" t="s">
        <v>955</v>
      </c>
      <c r="F122" s="140">
        <v>0.31092592592592594</v>
      </c>
      <c r="G122" s="146" t="s">
        <v>478</v>
      </c>
      <c r="H122" s="146" t="s">
        <v>482</v>
      </c>
      <c r="I122" s="146" t="s">
        <v>113</v>
      </c>
      <c r="J122" s="146" t="s">
        <v>810</v>
      </c>
      <c r="K122" s="146" t="s">
        <v>483</v>
      </c>
      <c r="L122" s="135">
        <v>97</v>
      </c>
      <c r="M122" s="135">
        <v>193</v>
      </c>
      <c r="N122" s="133">
        <v>0</v>
      </c>
      <c r="O122" s="133">
        <v>0</v>
      </c>
      <c r="P122" s="140">
        <v>0.14453703703703705</v>
      </c>
      <c r="Q122" s="147" t="s">
        <v>616</v>
      </c>
      <c r="R122" s="148" t="s">
        <v>783</v>
      </c>
    </row>
    <row r="123" spans="2:18" x14ac:dyDescent="0.25">
      <c r="B123" s="135">
        <v>29</v>
      </c>
      <c r="C123" s="133">
        <v>1</v>
      </c>
      <c r="D123" s="133">
        <v>113</v>
      </c>
      <c r="E123" s="134" t="s">
        <v>955</v>
      </c>
      <c r="F123" s="140">
        <v>0.45621527777777776</v>
      </c>
      <c r="G123" s="146" t="s">
        <v>478</v>
      </c>
      <c r="H123" s="146" t="s">
        <v>479</v>
      </c>
      <c r="I123" s="146" t="s">
        <v>57</v>
      </c>
      <c r="J123" s="146" t="s">
        <v>810</v>
      </c>
      <c r="K123" s="146" t="s">
        <v>499</v>
      </c>
      <c r="L123" s="135">
        <v>74</v>
      </c>
      <c r="M123" s="135">
        <v>147</v>
      </c>
      <c r="N123" s="133">
        <v>0</v>
      </c>
      <c r="O123" s="133">
        <v>0</v>
      </c>
      <c r="P123" s="140">
        <v>0.13427083333333334</v>
      </c>
      <c r="Q123" s="147" t="s">
        <v>58</v>
      </c>
      <c r="R123" s="148" t="s">
        <v>640</v>
      </c>
    </row>
    <row r="124" spans="2:18" x14ac:dyDescent="0.25">
      <c r="B124" s="135">
        <v>29</v>
      </c>
      <c r="C124" s="133">
        <v>2</v>
      </c>
      <c r="D124" s="133">
        <v>114</v>
      </c>
      <c r="E124" s="134" t="s">
        <v>955</v>
      </c>
      <c r="F124" s="140">
        <v>0.59126157407407409</v>
      </c>
      <c r="G124" s="146" t="s">
        <v>267</v>
      </c>
      <c r="H124" s="146" t="s">
        <v>482</v>
      </c>
      <c r="I124" s="146" t="s">
        <v>76</v>
      </c>
      <c r="J124" s="146" t="s">
        <v>810</v>
      </c>
      <c r="K124" s="146" t="s">
        <v>499</v>
      </c>
      <c r="L124" s="135">
        <v>68</v>
      </c>
      <c r="M124" s="135">
        <v>135</v>
      </c>
      <c r="N124" s="133">
        <v>-0.01</v>
      </c>
      <c r="O124" s="133">
        <v>0</v>
      </c>
      <c r="P124" s="140">
        <v>0.12780092592592593</v>
      </c>
      <c r="Q124" s="147" t="s">
        <v>642</v>
      </c>
      <c r="R124" s="148" t="s">
        <v>641</v>
      </c>
    </row>
    <row r="125" spans="2:18" x14ac:dyDescent="0.25">
      <c r="B125" s="135">
        <v>29</v>
      </c>
      <c r="C125" s="133">
        <v>3</v>
      </c>
      <c r="D125" s="133">
        <v>115</v>
      </c>
      <c r="E125" s="134" t="s">
        <v>955</v>
      </c>
      <c r="F125" s="140">
        <v>0.71976851851851853</v>
      </c>
      <c r="G125" s="146" t="s">
        <v>486</v>
      </c>
      <c r="H125" s="146" t="s">
        <v>487</v>
      </c>
      <c r="I125" s="146" t="s">
        <v>134</v>
      </c>
      <c r="J125" s="146" t="s">
        <v>810</v>
      </c>
      <c r="K125" s="146" t="s">
        <v>499</v>
      </c>
      <c r="L125" s="135">
        <v>153</v>
      </c>
      <c r="M125" s="135">
        <v>306</v>
      </c>
      <c r="N125" s="133">
        <v>0</v>
      </c>
      <c r="O125" s="133">
        <v>0</v>
      </c>
      <c r="P125" s="140">
        <v>0.15912037037037038</v>
      </c>
      <c r="Q125" s="147" t="s">
        <v>644</v>
      </c>
      <c r="R125" s="148" t="s">
        <v>643</v>
      </c>
    </row>
    <row r="126" spans="2:18" x14ac:dyDescent="0.25">
      <c r="B126" s="135">
        <v>29</v>
      </c>
      <c r="C126" s="133">
        <v>4</v>
      </c>
      <c r="D126" s="133">
        <v>116</v>
      </c>
      <c r="E126" s="134" t="s">
        <v>955</v>
      </c>
      <c r="F126" s="140">
        <v>0.87960648148148157</v>
      </c>
      <c r="G126" s="146" t="s">
        <v>394</v>
      </c>
      <c r="H126" s="146" t="s">
        <v>386</v>
      </c>
      <c r="I126" s="146" t="s">
        <v>181</v>
      </c>
      <c r="J126" s="146" t="s">
        <v>810</v>
      </c>
      <c r="K126" s="146" t="s">
        <v>499</v>
      </c>
      <c r="L126" s="135">
        <v>56</v>
      </c>
      <c r="M126" s="135">
        <v>112</v>
      </c>
      <c r="N126" s="133">
        <v>0.01</v>
      </c>
      <c r="O126" s="133">
        <v>0</v>
      </c>
      <c r="P126" s="140">
        <v>0.12736111111111112</v>
      </c>
      <c r="Q126" s="147" t="s">
        <v>646</v>
      </c>
      <c r="R126" s="148" t="s">
        <v>645</v>
      </c>
    </row>
    <row r="127" spans="2:18" x14ac:dyDescent="0.25">
      <c r="B127" s="135">
        <v>30</v>
      </c>
      <c r="C127" s="133">
        <v>1</v>
      </c>
      <c r="D127" s="133">
        <v>117</v>
      </c>
      <c r="E127" s="134" t="s">
        <v>956</v>
      </c>
      <c r="F127" s="140">
        <v>8.3449074074074078E-2</v>
      </c>
      <c r="G127" s="146" t="s">
        <v>479</v>
      </c>
      <c r="H127" s="146" t="s">
        <v>386</v>
      </c>
      <c r="I127" s="146" t="s">
        <v>56</v>
      </c>
      <c r="J127" s="146" t="s">
        <v>810</v>
      </c>
      <c r="K127" s="146" t="s">
        <v>480</v>
      </c>
      <c r="L127" s="135">
        <v>61</v>
      </c>
      <c r="M127" s="135">
        <v>122</v>
      </c>
      <c r="N127" s="133">
        <v>0</v>
      </c>
      <c r="O127" s="133">
        <v>-0.26</v>
      </c>
      <c r="P127" s="140">
        <v>0.11372685185185184</v>
      </c>
      <c r="Q127" s="147" t="s">
        <v>648</v>
      </c>
      <c r="R127" s="148" t="s">
        <v>647</v>
      </c>
    </row>
    <row r="128" spans="2:18" x14ac:dyDescent="0.25">
      <c r="B128" s="135">
        <v>30</v>
      </c>
      <c r="C128" s="133">
        <v>2</v>
      </c>
      <c r="D128" s="133">
        <v>118</v>
      </c>
      <c r="E128" s="134" t="s">
        <v>956</v>
      </c>
      <c r="F128" s="140">
        <v>0.19792824074074075</v>
      </c>
      <c r="G128" s="146" t="s">
        <v>487</v>
      </c>
      <c r="H128" s="146" t="s">
        <v>394</v>
      </c>
      <c r="I128" s="146" t="s">
        <v>649</v>
      </c>
      <c r="J128" s="146" t="s">
        <v>810</v>
      </c>
      <c r="K128" s="146" t="s">
        <v>483</v>
      </c>
      <c r="L128" s="135">
        <v>55</v>
      </c>
      <c r="M128" s="135">
        <v>109</v>
      </c>
      <c r="N128" s="133">
        <v>0</v>
      </c>
      <c r="O128" s="133">
        <v>-0.01</v>
      </c>
      <c r="P128" s="140">
        <v>0.10400462962962963</v>
      </c>
      <c r="Q128" s="147" t="s">
        <v>651</v>
      </c>
      <c r="R128" s="148" t="s">
        <v>650</v>
      </c>
    </row>
    <row r="129" spans="2:18" x14ac:dyDescent="0.25">
      <c r="B129" s="135">
        <v>30</v>
      </c>
      <c r="C129" s="133">
        <v>3</v>
      </c>
      <c r="D129" s="133">
        <v>119</v>
      </c>
      <c r="E129" s="134" t="s">
        <v>956</v>
      </c>
      <c r="F129" s="140">
        <v>0.3026388888888889</v>
      </c>
      <c r="G129" s="146" t="s">
        <v>482</v>
      </c>
      <c r="H129" s="146" t="s">
        <v>486</v>
      </c>
      <c r="I129" s="146" t="s">
        <v>137</v>
      </c>
      <c r="J129" s="146" t="s">
        <v>9</v>
      </c>
      <c r="K129" s="146" t="s">
        <v>490</v>
      </c>
      <c r="L129" s="135">
        <v>53</v>
      </c>
      <c r="M129" s="135">
        <v>105</v>
      </c>
      <c r="N129" s="133">
        <v>13.29</v>
      </c>
      <c r="O129" s="133">
        <v>9.24</v>
      </c>
      <c r="P129" s="140">
        <v>0.12587962962962965</v>
      </c>
      <c r="Q129" s="147" t="s">
        <v>653</v>
      </c>
      <c r="R129" s="148" t="s">
        <v>652</v>
      </c>
    </row>
    <row r="130" spans="2:18" x14ac:dyDescent="0.25">
      <c r="B130" s="135">
        <v>30</v>
      </c>
      <c r="C130" s="133">
        <v>4</v>
      </c>
      <c r="D130" s="133">
        <v>120</v>
      </c>
      <c r="E130" s="134" t="s">
        <v>956</v>
      </c>
      <c r="F130" s="140">
        <v>0.42924768518518519</v>
      </c>
      <c r="G130" s="146" t="s">
        <v>478</v>
      </c>
      <c r="H130" s="146" t="s">
        <v>267</v>
      </c>
      <c r="I130" s="146" t="s">
        <v>80</v>
      </c>
      <c r="J130" s="146" t="s">
        <v>810</v>
      </c>
      <c r="K130" s="146" t="s">
        <v>483</v>
      </c>
      <c r="L130" s="135">
        <v>73</v>
      </c>
      <c r="M130" s="135">
        <v>146</v>
      </c>
      <c r="N130" s="133">
        <v>0</v>
      </c>
      <c r="O130" s="133">
        <v>0.14000000000000001</v>
      </c>
      <c r="P130" s="140">
        <v>0.13918981481481482</v>
      </c>
      <c r="Q130" s="147" t="s">
        <v>654</v>
      </c>
      <c r="R130" s="148" t="s">
        <v>957</v>
      </c>
    </row>
    <row r="131" spans="2:18" x14ac:dyDescent="0.25">
      <c r="B131" s="135">
        <v>31</v>
      </c>
      <c r="C131" s="133">
        <v>1</v>
      </c>
      <c r="D131" s="133">
        <v>121</v>
      </c>
      <c r="E131" s="134" t="s">
        <v>956</v>
      </c>
      <c r="F131" s="140">
        <v>0.56918981481481479</v>
      </c>
      <c r="G131" s="146" t="s">
        <v>267</v>
      </c>
      <c r="H131" s="146" t="s">
        <v>479</v>
      </c>
      <c r="I131" s="146" t="s">
        <v>78</v>
      </c>
      <c r="J131" s="146" t="s">
        <v>9</v>
      </c>
      <c r="K131" s="146" t="s">
        <v>490</v>
      </c>
      <c r="L131" s="135">
        <v>40</v>
      </c>
      <c r="M131" s="135">
        <v>80</v>
      </c>
      <c r="N131" s="133">
        <v>21.17</v>
      </c>
      <c r="O131" s="133">
        <v>10.47</v>
      </c>
      <c r="P131" s="140">
        <v>0.10225694444444444</v>
      </c>
      <c r="Q131" s="147" t="s">
        <v>655</v>
      </c>
      <c r="R131" s="148" t="s">
        <v>958</v>
      </c>
    </row>
    <row r="132" spans="2:18" x14ac:dyDescent="0.25">
      <c r="B132" s="135">
        <v>31</v>
      </c>
      <c r="C132" s="133">
        <v>2</v>
      </c>
      <c r="D132" s="133">
        <v>122</v>
      </c>
      <c r="E132" s="134" t="s">
        <v>956</v>
      </c>
      <c r="F132" s="140">
        <v>0.67216435185185175</v>
      </c>
      <c r="G132" s="146" t="s">
        <v>486</v>
      </c>
      <c r="H132" s="146" t="s">
        <v>478</v>
      </c>
      <c r="I132" s="146" t="s">
        <v>656</v>
      </c>
      <c r="J132" s="146" t="s">
        <v>810</v>
      </c>
      <c r="K132" s="146" t="s">
        <v>483</v>
      </c>
      <c r="L132" s="135">
        <v>91</v>
      </c>
      <c r="M132" s="135">
        <v>181</v>
      </c>
      <c r="N132" s="133">
        <v>0</v>
      </c>
      <c r="O132" s="133">
        <v>0</v>
      </c>
      <c r="P132" s="140">
        <v>0.13657407407407407</v>
      </c>
      <c r="Q132" s="147" t="s">
        <v>657</v>
      </c>
      <c r="R132" s="148" t="s">
        <v>784</v>
      </c>
    </row>
    <row r="133" spans="2:18" x14ac:dyDescent="0.25">
      <c r="B133" s="135">
        <v>31</v>
      </c>
      <c r="C133" s="133">
        <v>3</v>
      </c>
      <c r="D133" s="133">
        <v>123</v>
      </c>
      <c r="E133" s="134" t="s">
        <v>956</v>
      </c>
      <c r="F133" s="140">
        <v>0.80951388888888898</v>
      </c>
      <c r="G133" s="146" t="s">
        <v>394</v>
      </c>
      <c r="H133" s="146" t="s">
        <v>482</v>
      </c>
      <c r="I133" s="146" t="s">
        <v>151</v>
      </c>
      <c r="J133" s="146" t="s">
        <v>29</v>
      </c>
      <c r="K133" s="146" t="s">
        <v>490</v>
      </c>
      <c r="L133" s="135">
        <v>74</v>
      </c>
      <c r="M133" s="135">
        <v>147</v>
      </c>
      <c r="N133" s="133">
        <v>-11.51</v>
      </c>
      <c r="O133" s="133">
        <v>-250</v>
      </c>
      <c r="P133" s="140">
        <v>0.1358101851851852</v>
      </c>
      <c r="Q133" s="147" t="s">
        <v>659</v>
      </c>
      <c r="R133" s="148" t="s">
        <v>658</v>
      </c>
    </row>
    <row r="134" spans="2:18" x14ac:dyDescent="0.25">
      <c r="B134" s="135">
        <v>31</v>
      </c>
      <c r="C134" s="133">
        <v>4</v>
      </c>
      <c r="D134" s="133">
        <v>124</v>
      </c>
      <c r="E134" s="134" t="s">
        <v>956</v>
      </c>
      <c r="F134" s="140">
        <v>0.94604166666666656</v>
      </c>
      <c r="G134" s="146" t="s">
        <v>386</v>
      </c>
      <c r="H134" s="146" t="s">
        <v>487</v>
      </c>
      <c r="I134" s="146" t="s">
        <v>128</v>
      </c>
      <c r="J134" s="146" t="s">
        <v>810</v>
      </c>
      <c r="K134" s="146" t="s">
        <v>499</v>
      </c>
      <c r="L134" s="135">
        <v>46</v>
      </c>
      <c r="M134" s="135">
        <v>91</v>
      </c>
      <c r="N134" s="133">
        <v>0.01</v>
      </c>
      <c r="O134" s="133">
        <v>0</v>
      </c>
      <c r="P134" s="140">
        <v>0.10731481481481481</v>
      </c>
      <c r="Q134" s="147" t="s">
        <v>1215</v>
      </c>
      <c r="R134" s="148" t="s">
        <v>785</v>
      </c>
    </row>
    <row r="135" spans="2:18" x14ac:dyDescent="0.25">
      <c r="B135" s="135">
        <v>32</v>
      </c>
      <c r="C135" s="133">
        <v>1</v>
      </c>
      <c r="D135" s="133">
        <v>125</v>
      </c>
      <c r="E135" s="134" t="s">
        <v>959</v>
      </c>
      <c r="F135" s="140">
        <v>5.4085648148148147E-2</v>
      </c>
      <c r="G135" s="146" t="s">
        <v>479</v>
      </c>
      <c r="H135" s="146" t="s">
        <v>487</v>
      </c>
      <c r="I135" s="146" t="s">
        <v>77</v>
      </c>
      <c r="J135" s="146" t="s">
        <v>810</v>
      </c>
      <c r="K135" s="146" t="s">
        <v>499</v>
      </c>
      <c r="L135" s="135">
        <v>45</v>
      </c>
      <c r="M135" s="135">
        <v>90</v>
      </c>
      <c r="N135" s="133">
        <v>0</v>
      </c>
      <c r="O135" s="133">
        <v>0</v>
      </c>
      <c r="P135" s="140">
        <v>0.1032175925925926</v>
      </c>
      <c r="Q135" s="147" t="s">
        <v>159</v>
      </c>
      <c r="R135" s="148" t="s">
        <v>786</v>
      </c>
    </row>
    <row r="136" spans="2:18" x14ac:dyDescent="0.25">
      <c r="B136" s="135">
        <v>32</v>
      </c>
      <c r="C136" s="133">
        <v>2</v>
      </c>
      <c r="D136" s="133">
        <v>126</v>
      </c>
      <c r="E136" s="134" t="s">
        <v>959</v>
      </c>
      <c r="F136" s="140">
        <v>0.15804398148148149</v>
      </c>
      <c r="G136" s="146" t="s">
        <v>482</v>
      </c>
      <c r="H136" s="146" t="s">
        <v>386</v>
      </c>
      <c r="I136" s="146" t="s">
        <v>73</v>
      </c>
      <c r="J136" s="146" t="s">
        <v>9</v>
      </c>
      <c r="K136" s="146" t="s">
        <v>490</v>
      </c>
      <c r="L136" s="135">
        <v>68</v>
      </c>
      <c r="M136" s="135">
        <v>136</v>
      </c>
      <c r="N136" s="133">
        <v>280.01</v>
      </c>
      <c r="O136" s="133">
        <v>16.79</v>
      </c>
      <c r="P136" s="140">
        <v>0.13627314814814814</v>
      </c>
      <c r="Q136" s="147" t="s">
        <v>661</v>
      </c>
      <c r="R136" s="148" t="s">
        <v>660</v>
      </c>
    </row>
    <row r="137" spans="2:18" x14ac:dyDescent="0.25">
      <c r="B137" s="135">
        <v>32</v>
      </c>
      <c r="C137" s="133">
        <v>3</v>
      </c>
      <c r="D137" s="133">
        <v>127</v>
      </c>
      <c r="E137" s="134" t="s">
        <v>959</v>
      </c>
      <c r="F137" s="140">
        <v>0.29504629629629631</v>
      </c>
      <c r="G137" s="146" t="s">
        <v>478</v>
      </c>
      <c r="H137" s="146" t="s">
        <v>394</v>
      </c>
      <c r="I137" s="146" t="s">
        <v>119</v>
      </c>
      <c r="J137" s="146" t="s">
        <v>9</v>
      </c>
      <c r="K137" s="146" t="s">
        <v>490</v>
      </c>
      <c r="L137" s="135">
        <v>62</v>
      </c>
      <c r="M137" s="135">
        <v>124</v>
      </c>
      <c r="N137" s="133">
        <v>8.19</v>
      </c>
      <c r="O137" s="133">
        <v>6.88</v>
      </c>
      <c r="P137" s="140">
        <v>0.13140046296296296</v>
      </c>
      <c r="Q137" s="147" t="s">
        <v>662</v>
      </c>
      <c r="R137" s="148" t="s">
        <v>960</v>
      </c>
    </row>
    <row r="138" spans="2:18" x14ac:dyDescent="0.25">
      <c r="B138" s="135">
        <v>32</v>
      </c>
      <c r="C138" s="133">
        <v>4</v>
      </c>
      <c r="D138" s="133">
        <v>128</v>
      </c>
      <c r="E138" s="134" t="s">
        <v>959</v>
      </c>
      <c r="F138" s="140">
        <v>0.4271875</v>
      </c>
      <c r="G138" s="146" t="s">
        <v>267</v>
      </c>
      <c r="H138" s="146" t="s">
        <v>486</v>
      </c>
      <c r="I138" s="146" t="s">
        <v>150</v>
      </c>
      <c r="J138" s="146" t="s">
        <v>9</v>
      </c>
      <c r="K138" s="146" t="s">
        <v>490</v>
      </c>
      <c r="L138" s="135">
        <v>48</v>
      </c>
      <c r="M138" s="135">
        <v>96</v>
      </c>
      <c r="N138" s="133">
        <v>148.86000000000001</v>
      </c>
      <c r="O138" s="133">
        <v>10.16</v>
      </c>
      <c r="P138" s="140">
        <v>0.11616898148148147</v>
      </c>
      <c r="Q138" s="147" t="s">
        <v>664</v>
      </c>
      <c r="R138" s="148" t="s">
        <v>663</v>
      </c>
    </row>
    <row r="139" spans="2:18" x14ac:dyDescent="0.25">
      <c r="B139" s="135">
        <v>33</v>
      </c>
      <c r="C139" s="133">
        <v>1</v>
      </c>
      <c r="D139" s="133">
        <v>129</v>
      </c>
      <c r="E139" s="134" t="s">
        <v>959</v>
      </c>
      <c r="F139" s="140">
        <v>0.54407407407407404</v>
      </c>
      <c r="G139" s="146" t="s">
        <v>486</v>
      </c>
      <c r="H139" s="146" t="s">
        <v>479</v>
      </c>
      <c r="I139" s="146" t="s">
        <v>665</v>
      </c>
      <c r="J139" s="146" t="s">
        <v>810</v>
      </c>
      <c r="K139" s="146" t="s">
        <v>483</v>
      </c>
      <c r="L139" s="135">
        <v>118</v>
      </c>
      <c r="M139" s="135">
        <v>236</v>
      </c>
      <c r="N139" s="133">
        <v>0</v>
      </c>
      <c r="O139" s="133">
        <v>0</v>
      </c>
      <c r="P139" s="140">
        <v>0.14853009259259259</v>
      </c>
      <c r="Q139" s="147" t="s">
        <v>667</v>
      </c>
      <c r="R139" s="148" t="s">
        <v>666</v>
      </c>
    </row>
    <row r="140" spans="2:18" x14ac:dyDescent="0.25">
      <c r="B140" s="135">
        <v>33</v>
      </c>
      <c r="C140" s="133">
        <v>2</v>
      </c>
      <c r="D140" s="133">
        <v>130</v>
      </c>
      <c r="E140" s="134" t="s">
        <v>959</v>
      </c>
      <c r="F140" s="140">
        <v>0.69332175925925921</v>
      </c>
      <c r="G140" s="146" t="s">
        <v>394</v>
      </c>
      <c r="H140" s="146" t="s">
        <v>267</v>
      </c>
      <c r="I140" s="146" t="s">
        <v>668</v>
      </c>
      <c r="J140" s="146" t="s">
        <v>810</v>
      </c>
      <c r="K140" s="146" t="s">
        <v>499</v>
      </c>
      <c r="L140" s="135">
        <v>164</v>
      </c>
      <c r="M140" s="135">
        <v>327</v>
      </c>
      <c r="N140" s="133">
        <v>0.01</v>
      </c>
      <c r="O140" s="133">
        <v>0.05</v>
      </c>
      <c r="P140" s="140">
        <v>0.16229166666666667</v>
      </c>
      <c r="Q140" s="147" t="s">
        <v>670</v>
      </c>
      <c r="R140" s="148" t="s">
        <v>669</v>
      </c>
    </row>
    <row r="141" spans="2:18" x14ac:dyDescent="0.25">
      <c r="B141" s="135">
        <v>33</v>
      </c>
      <c r="C141" s="133">
        <v>3</v>
      </c>
      <c r="D141" s="133">
        <v>131</v>
      </c>
      <c r="E141" s="134" t="s">
        <v>959</v>
      </c>
      <c r="F141" s="140">
        <v>0.85631944444444441</v>
      </c>
      <c r="G141" s="146" t="s">
        <v>386</v>
      </c>
      <c r="H141" s="146" t="s">
        <v>478</v>
      </c>
      <c r="I141" s="146" t="s">
        <v>135</v>
      </c>
      <c r="J141" s="146" t="s">
        <v>810</v>
      </c>
      <c r="K141" s="146" t="s">
        <v>480</v>
      </c>
      <c r="L141" s="135">
        <v>49</v>
      </c>
      <c r="M141" s="135">
        <v>97</v>
      </c>
      <c r="N141" s="133">
        <v>0.04</v>
      </c>
      <c r="O141" s="133">
        <v>0</v>
      </c>
      <c r="P141" s="140">
        <v>0.11230324074074073</v>
      </c>
      <c r="Q141" s="147" t="s">
        <v>672</v>
      </c>
      <c r="R141" s="148" t="s">
        <v>671</v>
      </c>
    </row>
    <row r="142" spans="2:18" x14ac:dyDescent="0.25">
      <c r="B142" s="135">
        <v>33</v>
      </c>
      <c r="C142" s="133">
        <v>4</v>
      </c>
      <c r="D142" s="133">
        <v>132</v>
      </c>
      <c r="E142" s="134" t="s">
        <v>959</v>
      </c>
      <c r="F142" s="140">
        <v>0.96938657407407414</v>
      </c>
      <c r="G142" s="146" t="s">
        <v>487</v>
      </c>
      <c r="H142" s="146" t="s">
        <v>482</v>
      </c>
      <c r="I142" s="146" t="s">
        <v>673</v>
      </c>
      <c r="J142" s="146" t="s">
        <v>810</v>
      </c>
      <c r="K142" s="146" t="s">
        <v>499</v>
      </c>
      <c r="L142" s="135">
        <v>49</v>
      </c>
      <c r="M142" s="135">
        <v>97</v>
      </c>
      <c r="N142" s="133">
        <v>0</v>
      </c>
      <c r="O142" s="133">
        <v>0</v>
      </c>
      <c r="P142" s="140">
        <v>9.4224537037037037E-2</v>
      </c>
      <c r="Q142" s="147" t="s">
        <v>961</v>
      </c>
      <c r="R142" s="148" t="s">
        <v>787</v>
      </c>
    </row>
    <row r="143" spans="2:18" x14ac:dyDescent="0.25">
      <c r="B143" s="135">
        <v>34</v>
      </c>
      <c r="C143" s="133">
        <v>1</v>
      </c>
      <c r="D143" s="133">
        <v>133</v>
      </c>
      <c r="E143" s="134" t="s">
        <v>962</v>
      </c>
      <c r="F143" s="140">
        <v>6.4351851851851841E-2</v>
      </c>
      <c r="G143" s="146" t="s">
        <v>479</v>
      </c>
      <c r="H143" s="146" t="s">
        <v>482</v>
      </c>
      <c r="I143" s="146" t="s">
        <v>674</v>
      </c>
      <c r="J143" s="146" t="s">
        <v>29</v>
      </c>
      <c r="K143" s="146" t="s">
        <v>490</v>
      </c>
      <c r="L143" s="135">
        <v>91</v>
      </c>
      <c r="M143" s="135">
        <v>181</v>
      </c>
      <c r="N143" s="133">
        <v>-8.07</v>
      </c>
      <c r="O143" s="133">
        <v>-15.53</v>
      </c>
      <c r="P143" s="140">
        <v>0.14347222222222222</v>
      </c>
      <c r="Q143" s="147" t="s">
        <v>676</v>
      </c>
      <c r="R143" s="148" t="s">
        <v>675</v>
      </c>
    </row>
    <row r="144" spans="2:18" x14ac:dyDescent="0.25">
      <c r="B144" s="135">
        <v>34</v>
      </c>
      <c r="C144" s="133">
        <v>2</v>
      </c>
      <c r="D144" s="133">
        <v>134</v>
      </c>
      <c r="E144" s="134" t="s">
        <v>962</v>
      </c>
      <c r="F144" s="140">
        <v>0.20857638888888888</v>
      </c>
      <c r="G144" s="146" t="s">
        <v>478</v>
      </c>
      <c r="H144" s="146" t="s">
        <v>487</v>
      </c>
      <c r="I144" s="146" t="s">
        <v>677</v>
      </c>
      <c r="J144" s="146" t="s">
        <v>810</v>
      </c>
      <c r="K144" s="146" t="s">
        <v>499</v>
      </c>
      <c r="L144" s="135">
        <v>54</v>
      </c>
      <c r="M144" s="135">
        <v>107</v>
      </c>
      <c r="N144" s="133">
        <v>0</v>
      </c>
      <c r="O144" s="133">
        <v>0</v>
      </c>
      <c r="P144" s="140">
        <v>0.11768518518518518</v>
      </c>
      <c r="Q144" s="147" t="s">
        <v>679</v>
      </c>
      <c r="R144" s="148" t="s">
        <v>678</v>
      </c>
    </row>
    <row r="145" spans="2:18" x14ac:dyDescent="0.25">
      <c r="B145" s="135">
        <v>34</v>
      </c>
      <c r="C145" s="133">
        <v>3</v>
      </c>
      <c r="D145" s="133">
        <v>135</v>
      </c>
      <c r="E145" s="134" t="s">
        <v>962</v>
      </c>
      <c r="F145" s="140">
        <v>0.32702546296296298</v>
      </c>
      <c r="G145" s="146" t="s">
        <v>267</v>
      </c>
      <c r="H145" s="146" t="s">
        <v>386</v>
      </c>
      <c r="I145" s="146" t="s">
        <v>301</v>
      </c>
      <c r="J145" s="146" t="s">
        <v>810</v>
      </c>
      <c r="K145" s="146" t="s">
        <v>483</v>
      </c>
      <c r="L145" s="135">
        <v>75</v>
      </c>
      <c r="M145" s="135">
        <v>150</v>
      </c>
      <c r="N145" s="133">
        <v>0</v>
      </c>
      <c r="O145" s="133">
        <v>-0.01</v>
      </c>
      <c r="P145" s="140">
        <v>0.14163194444444446</v>
      </c>
      <c r="Q145" s="147" t="s">
        <v>681</v>
      </c>
      <c r="R145" s="148" t="s">
        <v>680</v>
      </c>
    </row>
    <row r="146" spans="2:18" x14ac:dyDescent="0.25">
      <c r="B146" s="135">
        <v>34</v>
      </c>
      <c r="C146" s="133">
        <v>4</v>
      </c>
      <c r="D146" s="133">
        <v>136</v>
      </c>
      <c r="E146" s="134" t="s">
        <v>962</v>
      </c>
      <c r="F146" s="140">
        <v>0.46936342592592589</v>
      </c>
      <c r="G146" s="146" t="s">
        <v>486</v>
      </c>
      <c r="H146" s="146" t="s">
        <v>394</v>
      </c>
      <c r="I146" s="146" t="s">
        <v>271</v>
      </c>
      <c r="J146" s="146" t="s">
        <v>810</v>
      </c>
      <c r="K146" s="146" t="s">
        <v>483</v>
      </c>
      <c r="L146" s="135">
        <v>77</v>
      </c>
      <c r="M146" s="135">
        <v>153</v>
      </c>
      <c r="N146" s="133">
        <v>0</v>
      </c>
      <c r="O146" s="133">
        <v>-0.01</v>
      </c>
      <c r="P146" s="140">
        <v>0.12761574074074075</v>
      </c>
      <c r="Q146" s="147" t="s">
        <v>683</v>
      </c>
      <c r="R146" s="148" t="s">
        <v>682</v>
      </c>
    </row>
    <row r="147" spans="2:18" x14ac:dyDescent="0.25">
      <c r="B147" s="135">
        <v>35</v>
      </c>
      <c r="C147" s="133">
        <v>1</v>
      </c>
      <c r="D147" s="133">
        <v>137</v>
      </c>
      <c r="E147" s="134" t="s">
        <v>962</v>
      </c>
      <c r="F147" s="140">
        <v>0.5977083333333334</v>
      </c>
      <c r="G147" s="146" t="s">
        <v>394</v>
      </c>
      <c r="H147" s="146" t="s">
        <v>479</v>
      </c>
      <c r="I147" s="146" t="s">
        <v>684</v>
      </c>
      <c r="J147" s="146" t="s">
        <v>810</v>
      </c>
      <c r="K147" s="146" t="s">
        <v>483</v>
      </c>
      <c r="L147" s="135">
        <v>55</v>
      </c>
      <c r="M147" s="135">
        <v>110</v>
      </c>
      <c r="N147" s="133">
        <v>0.01</v>
      </c>
      <c r="O147" s="133">
        <v>0</v>
      </c>
      <c r="P147" s="140">
        <v>0.12782407407407406</v>
      </c>
      <c r="Q147" s="147" t="s">
        <v>685</v>
      </c>
      <c r="R147" s="148" t="s">
        <v>963</v>
      </c>
    </row>
    <row r="148" spans="2:18" x14ac:dyDescent="0.25">
      <c r="B148" s="135">
        <v>35</v>
      </c>
      <c r="C148" s="133">
        <v>2</v>
      </c>
      <c r="D148" s="133">
        <v>138</v>
      </c>
      <c r="E148" s="134" t="s">
        <v>962</v>
      </c>
      <c r="F148" s="140">
        <v>0.7262615740740741</v>
      </c>
      <c r="G148" s="146" t="s">
        <v>386</v>
      </c>
      <c r="H148" s="146" t="s">
        <v>486</v>
      </c>
      <c r="I148" s="146" t="s">
        <v>259</v>
      </c>
      <c r="J148" s="146" t="s">
        <v>9</v>
      </c>
      <c r="K148" s="146" t="s">
        <v>490</v>
      </c>
      <c r="L148" s="135">
        <v>43</v>
      </c>
      <c r="M148" s="135">
        <v>86</v>
      </c>
      <c r="N148" s="133">
        <v>25.47</v>
      </c>
      <c r="O148" s="133">
        <v>10.220000000000001</v>
      </c>
      <c r="P148" s="140">
        <v>0.12971064814814814</v>
      </c>
      <c r="Q148" s="147" t="s">
        <v>687</v>
      </c>
      <c r="R148" s="148" t="s">
        <v>686</v>
      </c>
    </row>
    <row r="149" spans="2:18" x14ac:dyDescent="0.25">
      <c r="B149" s="135">
        <v>35</v>
      </c>
      <c r="C149" s="133">
        <v>3</v>
      </c>
      <c r="D149" s="133">
        <v>139</v>
      </c>
      <c r="E149" s="134" t="s">
        <v>962</v>
      </c>
      <c r="F149" s="140">
        <v>0.85670138888888892</v>
      </c>
      <c r="G149" s="146" t="s">
        <v>487</v>
      </c>
      <c r="H149" s="146" t="s">
        <v>267</v>
      </c>
      <c r="I149" s="146" t="s">
        <v>91</v>
      </c>
      <c r="J149" s="146" t="s">
        <v>810</v>
      </c>
      <c r="K149" s="146" t="s">
        <v>480</v>
      </c>
      <c r="L149" s="135">
        <v>77</v>
      </c>
      <c r="M149" s="135">
        <v>153</v>
      </c>
      <c r="N149" s="133">
        <v>0</v>
      </c>
      <c r="O149" s="133">
        <v>0.01</v>
      </c>
      <c r="P149" s="140">
        <v>0.14104166666666665</v>
      </c>
      <c r="Q149" s="147" t="s">
        <v>689</v>
      </c>
      <c r="R149" s="148" t="s">
        <v>688</v>
      </c>
    </row>
    <row r="150" spans="2:18" x14ac:dyDescent="0.25">
      <c r="B150" s="135">
        <v>35</v>
      </c>
      <c r="C150" s="133">
        <v>4</v>
      </c>
      <c r="D150" s="133">
        <v>140</v>
      </c>
      <c r="E150" s="134" t="s">
        <v>962</v>
      </c>
      <c r="F150" s="140">
        <v>0.99844907407407402</v>
      </c>
      <c r="G150" s="146" t="s">
        <v>482</v>
      </c>
      <c r="H150" s="146" t="s">
        <v>478</v>
      </c>
      <c r="I150" s="146" t="s">
        <v>277</v>
      </c>
      <c r="J150" s="146" t="s">
        <v>810</v>
      </c>
      <c r="K150" s="146" t="s">
        <v>483</v>
      </c>
      <c r="L150" s="135">
        <v>58</v>
      </c>
      <c r="M150" s="135">
        <v>115</v>
      </c>
      <c r="N150" s="133">
        <v>0</v>
      </c>
      <c r="O150" s="133">
        <v>0</v>
      </c>
      <c r="P150" s="140">
        <v>0.11175925925925927</v>
      </c>
      <c r="Q150" s="147" t="s">
        <v>278</v>
      </c>
      <c r="R150" s="148" t="s">
        <v>690</v>
      </c>
    </row>
    <row r="151" spans="2:18" x14ac:dyDescent="0.25">
      <c r="B151" s="135">
        <v>36</v>
      </c>
      <c r="C151" s="133">
        <v>1</v>
      </c>
      <c r="D151" s="133">
        <v>141</v>
      </c>
      <c r="E151" s="134" t="s">
        <v>964</v>
      </c>
      <c r="F151" s="140">
        <v>0.11097222222222221</v>
      </c>
      <c r="G151" s="146" t="s">
        <v>479</v>
      </c>
      <c r="H151" s="146" t="s">
        <v>478</v>
      </c>
      <c r="I151" s="146" t="s">
        <v>57</v>
      </c>
      <c r="J151" s="146" t="s">
        <v>810</v>
      </c>
      <c r="K151" s="146" t="s">
        <v>499</v>
      </c>
      <c r="L151" s="135">
        <v>52</v>
      </c>
      <c r="M151" s="135">
        <v>103</v>
      </c>
      <c r="N151" s="133">
        <v>0</v>
      </c>
      <c r="O151" s="133">
        <v>0</v>
      </c>
      <c r="P151" s="140">
        <v>9.7673611111111114E-2</v>
      </c>
      <c r="Q151" s="147" t="s">
        <v>58</v>
      </c>
      <c r="R151" s="148" t="s">
        <v>691</v>
      </c>
    </row>
    <row r="152" spans="2:18" x14ac:dyDescent="0.25">
      <c r="B152" s="135">
        <v>36</v>
      </c>
      <c r="C152" s="133">
        <v>2</v>
      </c>
      <c r="D152" s="133">
        <v>142</v>
      </c>
      <c r="E152" s="134" t="s">
        <v>964</v>
      </c>
      <c r="F152" s="140">
        <v>0.20939814814814817</v>
      </c>
      <c r="G152" s="146" t="s">
        <v>482</v>
      </c>
      <c r="H152" s="146" t="s">
        <v>267</v>
      </c>
      <c r="I152" s="146" t="s">
        <v>76</v>
      </c>
      <c r="J152" s="146" t="s">
        <v>810</v>
      </c>
      <c r="K152" s="146" t="s">
        <v>499</v>
      </c>
      <c r="L152" s="135">
        <v>62</v>
      </c>
      <c r="M152" s="135">
        <v>123</v>
      </c>
      <c r="N152" s="133">
        <v>0</v>
      </c>
      <c r="O152" s="133">
        <v>0.01</v>
      </c>
      <c r="P152" s="140">
        <v>0.11737268518518518</v>
      </c>
      <c r="Q152" s="147" t="s">
        <v>642</v>
      </c>
      <c r="R152" s="148" t="s">
        <v>692</v>
      </c>
    </row>
    <row r="153" spans="2:18" x14ac:dyDescent="0.25">
      <c r="B153" s="135">
        <v>36</v>
      </c>
      <c r="C153" s="133">
        <v>3</v>
      </c>
      <c r="D153" s="133">
        <v>143</v>
      </c>
      <c r="E153" s="134" t="s">
        <v>964</v>
      </c>
      <c r="F153" s="140">
        <v>0.32748842592592592</v>
      </c>
      <c r="G153" s="146" t="s">
        <v>487</v>
      </c>
      <c r="H153" s="146" t="s">
        <v>486</v>
      </c>
      <c r="I153" s="146" t="s">
        <v>134</v>
      </c>
      <c r="J153" s="146" t="s">
        <v>9</v>
      </c>
      <c r="K153" s="146" t="s">
        <v>490</v>
      </c>
      <c r="L153" s="135">
        <v>50</v>
      </c>
      <c r="M153" s="135">
        <v>100</v>
      </c>
      <c r="N153" s="133" t="s">
        <v>693</v>
      </c>
      <c r="O153" s="133">
        <v>19.27</v>
      </c>
      <c r="P153" s="140">
        <v>0.12113425925925925</v>
      </c>
      <c r="Q153" s="147" t="s">
        <v>644</v>
      </c>
      <c r="R153" s="148" t="s">
        <v>694</v>
      </c>
    </row>
    <row r="154" spans="2:18" x14ac:dyDescent="0.25">
      <c r="B154" s="135">
        <v>36</v>
      </c>
      <c r="C154" s="133">
        <v>4</v>
      </c>
      <c r="D154" s="133">
        <v>144</v>
      </c>
      <c r="E154" s="134" t="s">
        <v>964</v>
      </c>
      <c r="F154" s="140">
        <v>0.44935185185185184</v>
      </c>
      <c r="G154" s="146" t="s">
        <v>386</v>
      </c>
      <c r="H154" s="146" t="s">
        <v>394</v>
      </c>
      <c r="I154" s="146" t="s">
        <v>181</v>
      </c>
      <c r="J154" s="146" t="s">
        <v>810</v>
      </c>
      <c r="K154" s="146" t="s">
        <v>483</v>
      </c>
      <c r="L154" s="135">
        <v>101</v>
      </c>
      <c r="M154" s="135">
        <v>201</v>
      </c>
      <c r="N154" s="133">
        <v>0.01</v>
      </c>
      <c r="O154" s="133">
        <v>0</v>
      </c>
      <c r="P154" s="140">
        <v>0.14765046296296297</v>
      </c>
      <c r="Q154" s="147" t="s">
        <v>646</v>
      </c>
      <c r="R154" s="148" t="s">
        <v>695</v>
      </c>
    </row>
    <row r="155" spans="2:18" x14ac:dyDescent="0.25">
      <c r="B155" s="135">
        <v>37</v>
      </c>
      <c r="C155" s="133">
        <v>1</v>
      </c>
      <c r="D155" s="133">
        <v>145</v>
      </c>
      <c r="E155" s="134" t="s">
        <v>964</v>
      </c>
      <c r="F155" s="140">
        <v>0.59769675925925925</v>
      </c>
      <c r="G155" s="146" t="s">
        <v>386</v>
      </c>
      <c r="H155" s="146" t="s">
        <v>479</v>
      </c>
      <c r="I155" s="146" t="s">
        <v>56</v>
      </c>
      <c r="J155" s="146" t="s">
        <v>9</v>
      </c>
      <c r="K155" s="146" t="s">
        <v>490</v>
      </c>
      <c r="L155" s="135">
        <v>45</v>
      </c>
      <c r="M155" s="135">
        <v>89</v>
      </c>
      <c r="N155" s="133">
        <v>11.82</v>
      </c>
      <c r="O155" s="133">
        <v>9.56</v>
      </c>
      <c r="P155" s="140">
        <v>0.11881944444444444</v>
      </c>
      <c r="Q155" s="147" t="s">
        <v>648</v>
      </c>
      <c r="R155" s="148" t="s">
        <v>965</v>
      </c>
    </row>
    <row r="156" spans="2:18" x14ac:dyDescent="0.25">
      <c r="B156" s="135">
        <v>37</v>
      </c>
      <c r="C156" s="133">
        <v>2</v>
      </c>
      <c r="D156" s="133">
        <v>146</v>
      </c>
      <c r="E156" s="134" t="s">
        <v>964</v>
      </c>
      <c r="F156" s="140">
        <v>0.71725694444444443</v>
      </c>
      <c r="G156" s="146" t="s">
        <v>394</v>
      </c>
      <c r="H156" s="146" t="s">
        <v>487</v>
      </c>
      <c r="I156" s="146" t="s">
        <v>649</v>
      </c>
      <c r="J156" s="146" t="s">
        <v>29</v>
      </c>
      <c r="K156" s="146" t="s">
        <v>490</v>
      </c>
      <c r="L156" s="135">
        <v>67</v>
      </c>
      <c r="M156" s="135">
        <v>133</v>
      </c>
      <c r="N156" s="133">
        <v>-16.93</v>
      </c>
      <c r="O156" s="149" t="s">
        <v>1314</v>
      </c>
      <c r="P156" s="140">
        <v>0.13328703703703704</v>
      </c>
      <c r="Q156" s="147" t="s">
        <v>651</v>
      </c>
      <c r="R156" s="148" t="s">
        <v>696</v>
      </c>
    </row>
    <row r="157" spans="2:18" x14ac:dyDescent="0.25">
      <c r="B157" s="135">
        <v>37</v>
      </c>
      <c r="C157" s="133">
        <v>3</v>
      </c>
      <c r="D157" s="133">
        <v>147</v>
      </c>
      <c r="E157" s="134" t="s">
        <v>964</v>
      </c>
      <c r="F157" s="140">
        <v>0.85124999999999995</v>
      </c>
      <c r="G157" s="146" t="s">
        <v>486</v>
      </c>
      <c r="H157" s="146" t="s">
        <v>482</v>
      </c>
      <c r="I157" s="146" t="s">
        <v>137</v>
      </c>
      <c r="J157" s="146" t="s">
        <v>29</v>
      </c>
      <c r="K157" s="146" t="s">
        <v>490</v>
      </c>
      <c r="L157" s="135">
        <v>62</v>
      </c>
      <c r="M157" s="135">
        <v>123</v>
      </c>
      <c r="N157" s="133">
        <v>-12.87</v>
      </c>
      <c r="O157" s="133">
        <v>-250</v>
      </c>
      <c r="P157" s="140">
        <v>0.1340625</v>
      </c>
      <c r="Q157" s="147" t="s">
        <v>653</v>
      </c>
      <c r="R157" s="148" t="s">
        <v>966</v>
      </c>
    </row>
    <row r="158" spans="2:18" x14ac:dyDescent="0.25">
      <c r="B158" s="135">
        <v>37</v>
      </c>
      <c r="C158" s="133">
        <v>4</v>
      </c>
      <c r="D158" s="133">
        <v>148</v>
      </c>
      <c r="E158" s="134" t="s">
        <v>964</v>
      </c>
      <c r="F158" s="140">
        <v>0.98604166666666659</v>
      </c>
      <c r="G158" s="146" t="s">
        <v>267</v>
      </c>
      <c r="H158" s="146" t="s">
        <v>478</v>
      </c>
      <c r="I158" s="146" t="s">
        <v>80</v>
      </c>
      <c r="J158" s="146" t="s">
        <v>810</v>
      </c>
      <c r="K158" s="146" t="s">
        <v>499</v>
      </c>
      <c r="L158" s="135">
        <v>82</v>
      </c>
      <c r="M158" s="135">
        <v>163</v>
      </c>
      <c r="N158" s="133">
        <v>0.03</v>
      </c>
      <c r="O158" s="133">
        <v>0</v>
      </c>
      <c r="P158" s="140">
        <v>0.13996527777777779</v>
      </c>
      <c r="Q158" s="147" t="s">
        <v>654</v>
      </c>
      <c r="R158" s="148" t="s">
        <v>697</v>
      </c>
    </row>
    <row r="159" spans="2:18" x14ac:dyDescent="0.25">
      <c r="B159" s="135">
        <v>38</v>
      </c>
      <c r="C159" s="133">
        <v>1</v>
      </c>
      <c r="D159" s="133">
        <v>149</v>
      </c>
      <c r="E159" s="134" t="s">
        <v>967</v>
      </c>
      <c r="F159" s="140">
        <v>0.12677083333333333</v>
      </c>
      <c r="G159" s="146" t="s">
        <v>479</v>
      </c>
      <c r="H159" s="146" t="s">
        <v>267</v>
      </c>
      <c r="I159" s="146" t="s">
        <v>78</v>
      </c>
      <c r="J159" s="146" t="s">
        <v>810</v>
      </c>
      <c r="K159" s="146" t="s">
        <v>499</v>
      </c>
      <c r="L159" s="135">
        <v>67</v>
      </c>
      <c r="M159" s="135">
        <v>133</v>
      </c>
      <c r="N159" s="133">
        <v>0</v>
      </c>
      <c r="O159" s="133">
        <v>0.04</v>
      </c>
      <c r="P159" s="140">
        <v>0.12506944444444443</v>
      </c>
      <c r="Q159" s="147" t="s">
        <v>655</v>
      </c>
      <c r="R159" s="148" t="s">
        <v>968</v>
      </c>
    </row>
    <row r="160" spans="2:18" x14ac:dyDescent="0.25">
      <c r="B160" s="135">
        <v>38</v>
      </c>
      <c r="C160" s="133">
        <v>2</v>
      </c>
      <c r="D160" s="133">
        <v>150</v>
      </c>
      <c r="E160" s="134" t="s">
        <v>967</v>
      </c>
      <c r="F160" s="140">
        <v>0.25255787037037036</v>
      </c>
      <c r="G160" s="146" t="s">
        <v>478</v>
      </c>
      <c r="H160" s="146" t="s">
        <v>486</v>
      </c>
      <c r="I160" s="146" t="s">
        <v>656</v>
      </c>
      <c r="J160" s="146" t="s">
        <v>9</v>
      </c>
      <c r="K160" s="146" t="s">
        <v>490</v>
      </c>
      <c r="L160" s="135">
        <v>69</v>
      </c>
      <c r="M160" s="135">
        <v>138</v>
      </c>
      <c r="N160" s="133">
        <v>13.03</v>
      </c>
      <c r="O160" s="133">
        <v>9.0399999999999991</v>
      </c>
      <c r="P160" s="140">
        <v>0.13037037037037039</v>
      </c>
      <c r="Q160" s="147" t="s">
        <v>657</v>
      </c>
      <c r="R160" s="148" t="s">
        <v>698</v>
      </c>
    </row>
    <row r="161" spans="2:18" x14ac:dyDescent="0.25">
      <c r="B161" s="135">
        <v>38</v>
      </c>
      <c r="C161" s="133">
        <v>3</v>
      </c>
      <c r="D161" s="133">
        <v>151</v>
      </c>
      <c r="E161" s="134" t="s">
        <v>967</v>
      </c>
      <c r="F161" s="140">
        <v>0.38368055555555558</v>
      </c>
      <c r="G161" s="146" t="s">
        <v>482</v>
      </c>
      <c r="H161" s="146" t="s">
        <v>394</v>
      </c>
      <c r="I161" s="146" t="s">
        <v>151</v>
      </c>
      <c r="J161" s="146" t="s">
        <v>810</v>
      </c>
      <c r="K161" s="146" t="s">
        <v>483</v>
      </c>
      <c r="L161" s="135">
        <v>40</v>
      </c>
      <c r="M161" s="135">
        <v>79</v>
      </c>
      <c r="N161" s="133">
        <v>0</v>
      </c>
      <c r="O161" s="133">
        <v>-0.01</v>
      </c>
      <c r="P161" s="140">
        <v>9.4606481481481486E-2</v>
      </c>
      <c r="Q161" s="147" t="s">
        <v>659</v>
      </c>
      <c r="R161" s="148" t="s">
        <v>699</v>
      </c>
    </row>
    <row r="162" spans="2:18" x14ac:dyDescent="0.25">
      <c r="B162" s="135">
        <v>38</v>
      </c>
      <c r="C162" s="133">
        <v>4</v>
      </c>
      <c r="D162" s="133">
        <v>152</v>
      </c>
      <c r="E162" s="134" t="s">
        <v>967</v>
      </c>
      <c r="F162" s="140">
        <v>0.47901620370370374</v>
      </c>
      <c r="G162" s="146" t="s">
        <v>487</v>
      </c>
      <c r="H162" s="146" t="s">
        <v>386</v>
      </c>
      <c r="I162" s="146" t="s">
        <v>128</v>
      </c>
      <c r="J162" s="146" t="s">
        <v>810</v>
      </c>
      <c r="K162" s="146" t="s">
        <v>480</v>
      </c>
      <c r="L162" s="135">
        <v>117</v>
      </c>
      <c r="M162" s="135">
        <v>233</v>
      </c>
      <c r="N162" s="133">
        <v>0</v>
      </c>
      <c r="O162" s="133">
        <v>-0.25</v>
      </c>
      <c r="P162" s="140">
        <v>0.14964120370370371</v>
      </c>
      <c r="Q162" s="147" t="s">
        <v>1215</v>
      </c>
      <c r="R162" s="148" t="s">
        <v>700</v>
      </c>
    </row>
    <row r="163" spans="2:18" x14ac:dyDescent="0.25">
      <c r="B163" s="135">
        <v>39</v>
      </c>
      <c r="C163" s="133">
        <v>1</v>
      </c>
      <c r="D163" s="133">
        <v>153</v>
      </c>
      <c r="E163" s="134" t="s">
        <v>967</v>
      </c>
      <c r="F163" s="140">
        <v>0.62939814814814821</v>
      </c>
      <c r="G163" s="146" t="s">
        <v>487</v>
      </c>
      <c r="H163" s="146" t="s">
        <v>479</v>
      </c>
      <c r="I163" s="146" t="s">
        <v>77</v>
      </c>
      <c r="J163" s="146" t="s">
        <v>810</v>
      </c>
      <c r="K163" s="146" t="s">
        <v>499</v>
      </c>
      <c r="L163" s="135">
        <v>52</v>
      </c>
      <c r="M163" s="135">
        <v>104</v>
      </c>
      <c r="N163" s="133">
        <v>0</v>
      </c>
      <c r="O163" s="133">
        <v>0</v>
      </c>
      <c r="P163" s="140">
        <v>0.106875</v>
      </c>
      <c r="Q163" s="147" t="s">
        <v>159</v>
      </c>
      <c r="R163" s="148" t="s">
        <v>969</v>
      </c>
    </row>
    <row r="164" spans="2:18" x14ac:dyDescent="0.25">
      <c r="B164" s="135">
        <v>39</v>
      </c>
      <c r="C164" s="133">
        <v>2</v>
      </c>
      <c r="D164" s="133">
        <v>154</v>
      </c>
      <c r="E164" s="134" t="s">
        <v>967</v>
      </c>
      <c r="F164" s="140">
        <v>0.73702546296296301</v>
      </c>
      <c r="G164" s="146" t="s">
        <v>386</v>
      </c>
      <c r="H164" s="146" t="s">
        <v>482</v>
      </c>
      <c r="I164" s="146" t="s">
        <v>73</v>
      </c>
      <c r="J164" s="146" t="s">
        <v>810</v>
      </c>
      <c r="K164" s="146" t="s">
        <v>483</v>
      </c>
      <c r="L164" s="135">
        <v>68</v>
      </c>
      <c r="M164" s="135">
        <v>135</v>
      </c>
      <c r="N164" s="133">
        <v>0.01</v>
      </c>
      <c r="O164" s="133">
        <v>0</v>
      </c>
      <c r="P164" s="140">
        <v>0.12841435185185185</v>
      </c>
      <c r="Q164" s="147" t="s">
        <v>661</v>
      </c>
      <c r="R164" s="148" t="s">
        <v>970</v>
      </c>
    </row>
    <row r="165" spans="2:18" x14ac:dyDescent="0.25">
      <c r="B165" s="135">
        <v>39</v>
      </c>
      <c r="C165" s="133">
        <v>3</v>
      </c>
      <c r="D165" s="133">
        <v>155</v>
      </c>
      <c r="E165" s="134" t="s">
        <v>967</v>
      </c>
      <c r="F165" s="140">
        <v>0.86618055555555562</v>
      </c>
      <c r="G165" s="146" t="s">
        <v>394</v>
      </c>
      <c r="H165" s="146" t="s">
        <v>478</v>
      </c>
      <c r="I165" s="146" t="s">
        <v>119</v>
      </c>
      <c r="J165" s="146" t="s">
        <v>29</v>
      </c>
      <c r="K165" s="146" t="s">
        <v>490</v>
      </c>
      <c r="L165" s="135">
        <v>60</v>
      </c>
      <c r="M165" s="135">
        <v>119</v>
      </c>
      <c r="N165" s="133">
        <v>-11.79</v>
      </c>
      <c r="O165" s="133">
        <v>-132.62</v>
      </c>
      <c r="P165" s="140">
        <v>0.12412037037037038</v>
      </c>
      <c r="Q165" s="147" t="s">
        <v>662</v>
      </c>
      <c r="R165" s="148" t="s">
        <v>701</v>
      </c>
    </row>
    <row r="166" spans="2:18" x14ac:dyDescent="0.25">
      <c r="B166" s="135">
        <v>39</v>
      </c>
      <c r="C166" s="133">
        <v>4</v>
      </c>
      <c r="D166" s="133">
        <v>156</v>
      </c>
      <c r="E166" s="134" t="s">
        <v>967</v>
      </c>
      <c r="F166" s="140">
        <v>0.99104166666666671</v>
      </c>
      <c r="G166" s="146" t="s">
        <v>486</v>
      </c>
      <c r="H166" s="146" t="s">
        <v>267</v>
      </c>
      <c r="I166" s="146" t="s">
        <v>150</v>
      </c>
      <c r="J166" s="146" t="s">
        <v>810</v>
      </c>
      <c r="K166" s="146" t="s">
        <v>499</v>
      </c>
      <c r="L166" s="135">
        <v>64</v>
      </c>
      <c r="M166" s="135">
        <v>128</v>
      </c>
      <c r="N166" s="133">
        <v>0</v>
      </c>
      <c r="O166" s="133">
        <v>0.02</v>
      </c>
      <c r="P166" s="140">
        <v>0.12547453703703704</v>
      </c>
      <c r="Q166" s="147" t="s">
        <v>664</v>
      </c>
      <c r="R166" s="148" t="s">
        <v>702</v>
      </c>
    </row>
    <row r="167" spans="2:18" x14ac:dyDescent="0.25">
      <c r="B167" s="135">
        <v>40</v>
      </c>
      <c r="C167" s="133">
        <v>1</v>
      </c>
      <c r="D167" s="133">
        <v>157</v>
      </c>
      <c r="E167" s="134" t="s">
        <v>971</v>
      </c>
      <c r="F167" s="140">
        <v>0.11723379629629631</v>
      </c>
      <c r="G167" s="146" t="s">
        <v>479</v>
      </c>
      <c r="H167" s="146" t="s">
        <v>486</v>
      </c>
      <c r="I167" s="146" t="s">
        <v>665</v>
      </c>
      <c r="J167" s="146" t="s">
        <v>9</v>
      </c>
      <c r="K167" s="146" t="s">
        <v>490</v>
      </c>
      <c r="L167" s="135">
        <v>78</v>
      </c>
      <c r="M167" s="135">
        <v>156</v>
      </c>
      <c r="N167" s="133">
        <v>8.8699999999999992</v>
      </c>
      <c r="O167" s="133">
        <v>7.3</v>
      </c>
      <c r="P167" s="140">
        <v>0.13998842592592592</v>
      </c>
      <c r="Q167" s="147" t="s">
        <v>667</v>
      </c>
      <c r="R167" s="148" t="s">
        <v>972</v>
      </c>
    </row>
    <row r="168" spans="2:18" x14ac:dyDescent="0.25">
      <c r="B168" s="135">
        <v>40</v>
      </c>
      <c r="C168" s="133">
        <v>2</v>
      </c>
      <c r="D168" s="133">
        <v>158</v>
      </c>
      <c r="E168" s="134" t="s">
        <v>971</v>
      </c>
      <c r="F168" s="140">
        <v>0.25793981481481482</v>
      </c>
      <c r="G168" s="146" t="s">
        <v>267</v>
      </c>
      <c r="H168" s="146" t="s">
        <v>394</v>
      </c>
      <c r="I168" s="146" t="s">
        <v>668</v>
      </c>
      <c r="J168" s="146" t="s">
        <v>9</v>
      </c>
      <c r="K168" s="146" t="s">
        <v>490</v>
      </c>
      <c r="L168" s="135">
        <v>59</v>
      </c>
      <c r="M168" s="135">
        <v>118</v>
      </c>
      <c r="N168" s="133">
        <v>10.99</v>
      </c>
      <c r="O168" s="133">
        <v>8.11</v>
      </c>
      <c r="P168" s="140">
        <v>0.12710648148148149</v>
      </c>
      <c r="Q168" s="147" t="s">
        <v>670</v>
      </c>
      <c r="R168" s="148" t="s">
        <v>703</v>
      </c>
    </row>
    <row r="169" spans="2:18" x14ac:dyDescent="0.25">
      <c r="B169" s="135">
        <v>40</v>
      </c>
      <c r="C169" s="133">
        <v>3</v>
      </c>
      <c r="D169" s="133">
        <v>159</v>
      </c>
      <c r="E169" s="134" t="s">
        <v>971</v>
      </c>
      <c r="F169" s="140">
        <v>0.38575231481481481</v>
      </c>
      <c r="G169" s="146" t="s">
        <v>478</v>
      </c>
      <c r="H169" s="146" t="s">
        <v>386</v>
      </c>
      <c r="I169" s="146" t="s">
        <v>135</v>
      </c>
      <c r="J169" s="146" t="s">
        <v>9</v>
      </c>
      <c r="K169" s="146" t="s">
        <v>490</v>
      </c>
      <c r="L169" s="135">
        <v>53</v>
      </c>
      <c r="M169" s="135">
        <v>106</v>
      </c>
      <c r="N169" s="133">
        <v>12.83</v>
      </c>
      <c r="O169" s="133">
        <v>9.06</v>
      </c>
      <c r="P169" s="140">
        <v>0.11650462962962964</v>
      </c>
      <c r="Q169" s="147" t="s">
        <v>672</v>
      </c>
      <c r="R169" s="148" t="s">
        <v>973</v>
      </c>
    </row>
    <row r="170" spans="2:18" x14ac:dyDescent="0.25">
      <c r="B170" s="135">
        <v>40</v>
      </c>
      <c r="C170" s="133">
        <v>4</v>
      </c>
      <c r="D170" s="133">
        <v>160</v>
      </c>
      <c r="E170" s="134" t="s">
        <v>971</v>
      </c>
      <c r="F170" s="140">
        <v>0.50298611111111113</v>
      </c>
      <c r="G170" s="146" t="s">
        <v>482</v>
      </c>
      <c r="H170" s="146" t="s">
        <v>487</v>
      </c>
      <c r="I170" s="146" t="s">
        <v>673</v>
      </c>
      <c r="J170" s="146" t="s">
        <v>810</v>
      </c>
      <c r="K170" s="146" t="s">
        <v>499</v>
      </c>
      <c r="L170" s="135">
        <v>51</v>
      </c>
      <c r="M170" s="135">
        <v>102</v>
      </c>
      <c r="N170" s="133">
        <v>0</v>
      </c>
      <c r="O170" s="133">
        <v>0</v>
      </c>
      <c r="P170" s="140">
        <v>9.5208333333333339E-2</v>
      </c>
      <c r="Q170" s="147" t="s">
        <v>961</v>
      </c>
      <c r="R170" s="148" t="s">
        <v>704</v>
      </c>
    </row>
    <row r="171" spans="2:18" x14ac:dyDescent="0.25">
      <c r="B171" s="135">
        <v>41</v>
      </c>
      <c r="C171" s="133">
        <v>1</v>
      </c>
      <c r="D171" s="133">
        <v>161</v>
      </c>
      <c r="E171" s="134" t="s">
        <v>971</v>
      </c>
      <c r="F171" s="140">
        <v>0.59894675925925933</v>
      </c>
      <c r="G171" s="146" t="s">
        <v>482</v>
      </c>
      <c r="H171" s="146" t="s">
        <v>479</v>
      </c>
      <c r="I171" s="146" t="s">
        <v>674</v>
      </c>
      <c r="J171" s="146" t="s">
        <v>9</v>
      </c>
      <c r="K171" s="146" t="s">
        <v>490</v>
      </c>
      <c r="L171" s="135">
        <v>57</v>
      </c>
      <c r="M171" s="135">
        <v>114</v>
      </c>
      <c r="N171" s="133">
        <v>250</v>
      </c>
      <c r="O171" s="133" t="s">
        <v>705</v>
      </c>
      <c r="P171" s="140">
        <v>0.12962962962962962</v>
      </c>
      <c r="Q171" s="147" t="s">
        <v>676</v>
      </c>
      <c r="R171" s="148" t="s">
        <v>788</v>
      </c>
    </row>
    <row r="172" spans="2:18" x14ac:dyDescent="0.25">
      <c r="B172" s="135">
        <v>41</v>
      </c>
      <c r="C172" s="133">
        <v>2</v>
      </c>
      <c r="D172" s="133">
        <v>162</v>
      </c>
      <c r="E172" s="134" t="s">
        <v>971</v>
      </c>
      <c r="F172" s="140">
        <v>0.72930555555555554</v>
      </c>
      <c r="G172" s="146" t="s">
        <v>487</v>
      </c>
      <c r="H172" s="146" t="s">
        <v>478</v>
      </c>
      <c r="I172" s="146" t="s">
        <v>677</v>
      </c>
      <c r="J172" s="146" t="s">
        <v>810</v>
      </c>
      <c r="K172" s="146" t="s">
        <v>499</v>
      </c>
      <c r="L172" s="135">
        <v>62</v>
      </c>
      <c r="M172" s="135">
        <v>123</v>
      </c>
      <c r="N172" s="133">
        <v>0</v>
      </c>
      <c r="O172" s="133">
        <v>0</v>
      </c>
      <c r="P172" s="140">
        <v>0.11636574074074074</v>
      </c>
      <c r="Q172" s="147" t="s">
        <v>679</v>
      </c>
      <c r="R172" s="148" t="s">
        <v>706</v>
      </c>
    </row>
    <row r="173" spans="2:18" x14ac:dyDescent="0.25">
      <c r="B173" s="135">
        <v>41</v>
      </c>
      <c r="C173" s="133">
        <v>3</v>
      </c>
      <c r="D173" s="133">
        <v>163</v>
      </c>
      <c r="E173" s="134" t="s">
        <v>971</v>
      </c>
      <c r="F173" s="140">
        <v>0.84644675925925927</v>
      </c>
      <c r="G173" s="146" t="s">
        <v>386</v>
      </c>
      <c r="H173" s="146" t="s">
        <v>267</v>
      </c>
      <c r="I173" s="146" t="s">
        <v>301</v>
      </c>
      <c r="J173" s="146" t="s">
        <v>810</v>
      </c>
      <c r="K173" s="146" t="s">
        <v>499</v>
      </c>
      <c r="L173" s="135">
        <v>88</v>
      </c>
      <c r="M173" s="135">
        <v>175</v>
      </c>
      <c r="N173" s="133">
        <v>0</v>
      </c>
      <c r="O173" s="133">
        <v>0.02</v>
      </c>
      <c r="P173" s="140">
        <v>0.14475694444444445</v>
      </c>
      <c r="Q173" s="147" t="s">
        <v>681</v>
      </c>
      <c r="R173" s="148" t="s">
        <v>707</v>
      </c>
    </row>
    <row r="174" spans="2:18" x14ac:dyDescent="0.25">
      <c r="B174" s="135">
        <v>41</v>
      </c>
      <c r="C174" s="133">
        <v>4</v>
      </c>
      <c r="D174" s="133">
        <v>164</v>
      </c>
      <c r="E174" s="134" t="s">
        <v>971</v>
      </c>
      <c r="F174" s="140">
        <v>0.99189814814814825</v>
      </c>
      <c r="G174" s="146" t="s">
        <v>394</v>
      </c>
      <c r="H174" s="146" t="s">
        <v>486</v>
      </c>
      <c r="I174" s="146" t="s">
        <v>271</v>
      </c>
      <c r="J174" s="146" t="s">
        <v>9</v>
      </c>
      <c r="K174" s="146" t="s">
        <v>490</v>
      </c>
      <c r="L174" s="135">
        <v>70</v>
      </c>
      <c r="M174" s="135">
        <v>140</v>
      </c>
      <c r="N174" s="133">
        <v>22.13</v>
      </c>
      <c r="O174" s="133">
        <v>11.79</v>
      </c>
      <c r="P174" s="140">
        <v>0.13896990740740742</v>
      </c>
      <c r="Q174" s="147" t="s">
        <v>683</v>
      </c>
      <c r="R174" s="148" t="s">
        <v>708</v>
      </c>
    </row>
    <row r="175" spans="2:18" x14ac:dyDescent="0.25">
      <c r="B175" s="135">
        <v>42</v>
      </c>
      <c r="C175" s="133">
        <v>1</v>
      </c>
      <c r="D175" s="133">
        <v>165</v>
      </c>
      <c r="E175" s="134" t="s">
        <v>974</v>
      </c>
      <c r="F175" s="140">
        <v>0.13159722222222223</v>
      </c>
      <c r="G175" s="146" t="s">
        <v>479</v>
      </c>
      <c r="H175" s="146" t="s">
        <v>394</v>
      </c>
      <c r="I175" s="146" t="s">
        <v>684</v>
      </c>
      <c r="J175" s="146" t="s">
        <v>810</v>
      </c>
      <c r="K175" s="146" t="s">
        <v>483</v>
      </c>
      <c r="L175" s="135">
        <v>36</v>
      </c>
      <c r="M175" s="135">
        <v>71</v>
      </c>
      <c r="N175" s="133">
        <v>0</v>
      </c>
      <c r="O175" s="133">
        <v>-0.01</v>
      </c>
      <c r="P175" s="140">
        <v>8.7638888888888891E-2</v>
      </c>
      <c r="Q175" s="147" t="s">
        <v>685</v>
      </c>
      <c r="R175" s="148" t="s">
        <v>789</v>
      </c>
    </row>
    <row r="176" spans="2:18" x14ac:dyDescent="0.25">
      <c r="B176" s="135">
        <v>42</v>
      </c>
      <c r="C176" s="133">
        <v>2</v>
      </c>
      <c r="D176" s="133">
        <v>166</v>
      </c>
      <c r="E176" s="134" t="s">
        <v>974</v>
      </c>
      <c r="F176" s="140">
        <v>0.21997685185185187</v>
      </c>
      <c r="G176" s="146" t="s">
        <v>486</v>
      </c>
      <c r="H176" s="146" t="s">
        <v>386</v>
      </c>
      <c r="I176" s="146" t="s">
        <v>259</v>
      </c>
      <c r="J176" s="146" t="s">
        <v>29</v>
      </c>
      <c r="K176" s="146" t="s">
        <v>490</v>
      </c>
      <c r="L176" s="135">
        <v>90</v>
      </c>
      <c r="M176" s="135">
        <v>179</v>
      </c>
      <c r="N176" s="150" t="s">
        <v>1315</v>
      </c>
      <c r="O176" s="150" t="s">
        <v>1316</v>
      </c>
      <c r="P176" s="140">
        <v>0.14258101851851854</v>
      </c>
      <c r="Q176" s="147" t="s">
        <v>687</v>
      </c>
      <c r="R176" s="148" t="s">
        <v>709</v>
      </c>
    </row>
    <row r="177" spans="2:18" x14ac:dyDescent="0.25">
      <c r="B177" s="135">
        <v>42</v>
      </c>
      <c r="C177" s="133">
        <v>3</v>
      </c>
      <c r="D177" s="133">
        <v>167</v>
      </c>
      <c r="E177" s="134" t="s">
        <v>974</v>
      </c>
      <c r="F177" s="140">
        <v>0.36327546296296293</v>
      </c>
      <c r="G177" s="146" t="s">
        <v>267</v>
      </c>
      <c r="H177" s="146" t="s">
        <v>487</v>
      </c>
      <c r="I177" s="146" t="s">
        <v>91</v>
      </c>
      <c r="J177" s="146" t="s">
        <v>9</v>
      </c>
      <c r="K177" s="146" t="s">
        <v>490</v>
      </c>
      <c r="L177" s="135">
        <v>74</v>
      </c>
      <c r="M177" s="135">
        <v>148</v>
      </c>
      <c r="N177" s="133">
        <v>148.81</v>
      </c>
      <c r="O177" s="133">
        <v>8.64</v>
      </c>
      <c r="P177" s="140">
        <v>0.13928240740740741</v>
      </c>
      <c r="Q177" s="147" t="s">
        <v>689</v>
      </c>
      <c r="R177" s="148" t="s">
        <v>710</v>
      </c>
    </row>
    <row r="178" spans="2:18" x14ac:dyDescent="0.25">
      <c r="B178" s="135">
        <v>42</v>
      </c>
      <c r="C178" s="133">
        <v>4</v>
      </c>
      <c r="D178" s="133">
        <v>168</v>
      </c>
      <c r="E178" s="134" t="s">
        <v>974</v>
      </c>
      <c r="F178" s="140">
        <v>0.50326388888888884</v>
      </c>
      <c r="G178" s="146" t="s">
        <v>478</v>
      </c>
      <c r="H178" s="146" t="s">
        <v>482</v>
      </c>
      <c r="I178" s="146" t="s">
        <v>711</v>
      </c>
      <c r="J178" s="146" t="s">
        <v>810</v>
      </c>
      <c r="K178" s="146" t="s">
        <v>483</v>
      </c>
      <c r="L178" s="135">
        <v>78</v>
      </c>
      <c r="M178" s="135">
        <v>155</v>
      </c>
      <c r="N178" s="133">
        <v>0</v>
      </c>
      <c r="O178" s="133">
        <v>0</v>
      </c>
      <c r="P178" s="140">
        <v>0.12923611111111111</v>
      </c>
      <c r="Q178" s="147" t="s">
        <v>975</v>
      </c>
      <c r="R178" s="148" t="s">
        <v>712</v>
      </c>
    </row>
    <row r="179" spans="2:18" x14ac:dyDescent="0.25">
      <c r="B179" s="135">
        <v>43</v>
      </c>
      <c r="C179" s="133">
        <v>1</v>
      </c>
      <c r="D179" s="133">
        <v>169</v>
      </c>
      <c r="E179" s="134" t="s">
        <v>974</v>
      </c>
      <c r="F179" s="140">
        <v>0.63326388888888896</v>
      </c>
      <c r="G179" s="146" t="s">
        <v>478</v>
      </c>
      <c r="H179" s="146" t="s">
        <v>479</v>
      </c>
      <c r="I179" s="146" t="s">
        <v>713</v>
      </c>
      <c r="J179" s="146" t="s">
        <v>810</v>
      </c>
      <c r="K179" s="146" t="s">
        <v>499</v>
      </c>
      <c r="L179" s="135">
        <v>44</v>
      </c>
      <c r="M179" s="135">
        <v>87</v>
      </c>
      <c r="N179" s="133">
        <v>0</v>
      </c>
      <c r="O179" s="133">
        <v>0</v>
      </c>
      <c r="P179" s="140">
        <v>8.8506944444444444E-2</v>
      </c>
      <c r="Q179" s="147" t="s">
        <v>714</v>
      </c>
      <c r="R179" s="148" t="s">
        <v>976</v>
      </c>
    </row>
    <row r="180" spans="2:18" x14ac:dyDescent="0.25">
      <c r="B180" s="135">
        <v>43</v>
      </c>
      <c r="C180" s="133">
        <v>2</v>
      </c>
      <c r="D180" s="133">
        <v>170</v>
      </c>
      <c r="E180" s="134" t="s">
        <v>974</v>
      </c>
      <c r="F180" s="140">
        <v>0.72252314814814822</v>
      </c>
      <c r="G180" s="146" t="s">
        <v>267</v>
      </c>
      <c r="H180" s="146" t="s">
        <v>482</v>
      </c>
      <c r="I180" s="146" t="s">
        <v>715</v>
      </c>
      <c r="J180" s="146" t="s">
        <v>9</v>
      </c>
      <c r="K180" s="146" t="s">
        <v>490</v>
      </c>
      <c r="L180" s="135">
        <v>42</v>
      </c>
      <c r="M180" s="135">
        <v>83</v>
      </c>
      <c r="N180" s="133">
        <v>12.63</v>
      </c>
      <c r="O180" s="133">
        <v>10.14</v>
      </c>
      <c r="P180" s="140">
        <v>0.10776620370370371</v>
      </c>
      <c r="Q180" s="147" t="s">
        <v>717</v>
      </c>
      <c r="R180" s="148" t="s">
        <v>716</v>
      </c>
    </row>
    <row r="181" spans="2:18" x14ac:dyDescent="0.25">
      <c r="B181" s="135">
        <v>43</v>
      </c>
      <c r="C181" s="133">
        <v>3</v>
      </c>
      <c r="D181" s="133">
        <v>171</v>
      </c>
      <c r="E181" s="134" t="s">
        <v>974</v>
      </c>
      <c r="F181" s="140">
        <v>0.83100694444444445</v>
      </c>
      <c r="G181" s="146" t="s">
        <v>486</v>
      </c>
      <c r="H181" s="146" t="s">
        <v>487</v>
      </c>
      <c r="I181" s="146" t="s">
        <v>718</v>
      </c>
      <c r="J181" s="146" t="s">
        <v>810</v>
      </c>
      <c r="K181" s="146" t="s">
        <v>480</v>
      </c>
      <c r="L181" s="135">
        <v>147</v>
      </c>
      <c r="M181" s="135">
        <v>294</v>
      </c>
      <c r="N181" s="133">
        <v>0.28999999999999998</v>
      </c>
      <c r="O181" s="133">
        <v>0</v>
      </c>
      <c r="P181" s="140">
        <v>0.15795138888888891</v>
      </c>
      <c r="Q181" s="147" t="s">
        <v>720</v>
      </c>
      <c r="R181" s="148" t="s">
        <v>719</v>
      </c>
    </row>
    <row r="182" spans="2:18" x14ac:dyDescent="0.25">
      <c r="B182" s="135">
        <v>43</v>
      </c>
      <c r="C182" s="133">
        <v>4</v>
      </c>
      <c r="D182" s="133">
        <v>172</v>
      </c>
      <c r="E182" s="134" t="s">
        <v>974</v>
      </c>
      <c r="F182" s="140">
        <v>0.98968750000000005</v>
      </c>
      <c r="G182" s="146" t="s">
        <v>394</v>
      </c>
      <c r="H182" s="146" t="s">
        <v>386</v>
      </c>
      <c r="I182" s="146" t="s">
        <v>282</v>
      </c>
      <c r="J182" s="146" t="s">
        <v>9</v>
      </c>
      <c r="K182" s="146" t="s">
        <v>490</v>
      </c>
      <c r="L182" s="135">
        <v>144</v>
      </c>
      <c r="M182" s="135">
        <v>288</v>
      </c>
      <c r="N182" s="133" t="s">
        <v>495</v>
      </c>
      <c r="O182" s="133" t="s">
        <v>565</v>
      </c>
      <c r="P182" s="140">
        <v>0.15795138888888891</v>
      </c>
      <c r="Q182" s="147" t="s">
        <v>721</v>
      </c>
      <c r="R182" s="148" t="s">
        <v>977</v>
      </c>
    </row>
    <row r="183" spans="2:18" x14ac:dyDescent="0.25">
      <c r="B183" s="135">
        <v>44</v>
      </c>
      <c r="C183" s="133">
        <v>1</v>
      </c>
      <c r="D183" s="133">
        <v>173</v>
      </c>
      <c r="E183" s="134" t="s">
        <v>978</v>
      </c>
      <c r="F183" s="140">
        <v>0.14834490740740741</v>
      </c>
      <c r="G183" s="146" t="s">
        <v>479</v>
      </c>
      <c r="H183" s="146" t="s">
        <v>386</v>
      </c>
      <c r="I183" s="146" t="s">
        <v>674</v>
      </c>
      <c r="J183" s="146" t="s">
        <v>810</v>
      </c>
      <c r="K183" s="146" t="s">
        <v>499</v>
      </c>
      <c r="L183" s="135">
        <v>52</v>
      </c>
      <c r="M183" s="135">
        <v>104</v>
      </c>
      <c r="N183" s="133">
        <v>0</v>
      </c>
      <c r="O183" s="133">
        <v>-0.01</v>
      </c>
      <c r="P183" s="140">
        <v>0.1055787037037037</v>
      </c>
      <c r="Q183" s="147" t="s">
        <v>676</v>
      </c>
      <c r="R183" s="148" t="s">
        <v>722</v>
      </c>
    </row>
    <row r="184" spans="2:18" x14ac:dyDescent="0.25">
      <c r="B184" s="135">
        <v>44</v>
      </c>
      <c r="C184" s="133">
        <v>2</v>
      </c>
      <c r="D184" s="133">
        <v>174</v>
      </c>
      <c r="E184" s="134" t="s">
        <v>978</v>
      </c>
      <c r="F184" s="140">
        <v>0.25465277777777778</v>
      </c>
      <c r="G184" s="146" t="s">
        <v>487</v>
      </c>
      <c r="H184" s="146" t="s">
        <v>394</v>
      </c>
      <c r="I184" s="146" t="s">
        <v>723</v>
      </c>
      <c r="J184" s="146" t="s">
        <v>810</v>
      </c>
      <c r="K184" s="146" t="s">
        <v>499</v>
      </c>
      <c r="L184" s="135">
        <v>70</v>
      </c>
      <c r="M184" s="135">
        <v>139</v>
      </c>
      <c r="N184" s="133">
        <v>0</v>
      </c>
      <c r="O184" s="133">
        <v>-0.01</v>
      </c>
      <c r="P184" s="140">
        <v>0.12662037037037036</v>
      </c>
      <c r="Q184" s="147" t="s">
        <v>725</v>
      </c>
      <c r="R184" s="148" t="s">
        <v>724</v>
      </c>
    </row>
    <row r="185" spans="2:18" x14ac:dyDescent="0.25">
      <c r="B185" s="135">
        <v>44</v>
      </c>
      <c r="C185" s="133">
        <v>3</v>
      </c>
      <c r="D185" s="133">
        <v>175</v>
      </c>
      <c r="E185" s="134" t="s">
        <v>978</v>
      </c>
      <c r="F185" s="140">
        <v>0.38202546296296297</v>
      </c>
      <c r="G185" s="146" t="s">
        <v>482</v>
      </c>
      <c r="H185" s="146" t="s">
        <v>486</v>
      </c>
      <c r="I185" s="146" t="s">
        <v>105</v>
      </c>
      <c r="J185" s="146" t="s">
        <v>810</v>
      </c>
      <c r="K185" s="146" t="s">
        <v>499</v>
      </c>
      <c r="L185" s="135">
        <v>40</v>
      </c>
      <c r="M185" s="135">
        <v>80</v>
      </c>
      <c r="N185" s="133">
        <v>0</v>
      </c>
      <c r="O185" s="133">
        <v>0</v>
      </c>
      <c r="P185" s="140">
        <v>9.2175925925925925E-2</v>
      </c>
      <c r="Q185" s="147" t="s">
        <v>727</v>
      </c>
      <c r="R185" s="148" t="s">
        <v>726</v>
      </c>
    </row>
    <row r="186" spans="2:18" x14ac:dyDescent="0.25">
      <c r="B186" s="135">
        <v>44</v>
      </c>
      <c r="C186" s="133">
        <v>4</v>
      </c>
      <c r="D186" s="133">
        <v>176</v>
      </c>
      <c r="E186" s="134" t="s">
        <v>978</v>
      </c>
      <c r="F186" s="140">
        <v>0.47491898148148143</v>
      </c>
      <c r="G186" s="146" t="s">
        <v>478</v>
      </c>
      <c r="H186" s="146" t="s">
        <v>267</v>
      </c>
      <c r="I186" s="146" t="s">
        <v>728</v>
      </c>
      <c r="J186" s="146" t="s">
        <v>810</v>
      </c>
      <c r="K186" s="146" t="s">
        <v>480</v>
      </c>
      <c r="L186" s="135">
        <v>88</v>
      </c>
      <c r="M186" s="135">
        <v>175</v>
      </c>
      <c r="N186" s="133">
        <v>0</v>
      </c>
      <c r="O186" s="133">
        <v>0</v>
      </c>
      <c r="P186" s="140">
        <v>0.14400462962962965</v>
      </c>
      <c r="Q186" s="147" t="s">
        <v>730</v>
      </c>
      <c r="R186" s="148" t="s">
        <v>729</v>
      </c>
    </row>
    <row r="187" spans="2:18" x14ac:dyDescent="0.25">
      <c r="B187" s="135">
        <v>45</v>
      </c>
      <c r="C187" s="133">
        <v>1</v>
      </c>
      <c r="D187" s="133">
        <v>177</v>
      </c>
      <c r="E187" s="134" t="s">
        <v>978</v>
      </c>
      <c r="F187" s="140">
        <v>0.6196990740740741</v>
      </c>
      <c r="G187" s="146" t="s">
        <v>267</v>
      </c>
      <c r="H187" s="146" t="s">
        <v>479</v>
      </c>
      <c r="I187" s="146" t="s">
        <v>105</v>
      </c>
      <c r="J187" s="146" t="s">
        <v>9</v>
      </c>
      <c r="K187" s="146" t="s">
        <v>490</v>
      </c>
      <c r="L187" s="135">
        <v>80</v>
      </c>
      <c r="M187" s="135">
        <v>159</v>
      </c>
      <c r="N187" s="133">
        <v>148.83000000000001</v>
      </c>
      <c r="O187" s="133">
        <v>10.68</v>
      </c>
      <c r="P187" s="140">
        <v>0.13965277777777776</v>
      </c>
      <c r="Q187" s="147" t="s">
        <v>727</v>
      </c>
      <c r="R187" s="148" t="s">
        <v>731</v>
      </c>
    </row>
    <row r="188" spans="2:18" x14ac:dyDescent="0.25">
      <c r="B188" s="135">
        <v>45</v>
      </c>
      <c r="C188" s="133">
        <v>2</v>
      </c>
      <c r="D188" s="133">
        <v>178</v>
      </c>
      <c r="E188" s="134" t="s">
        <v>978</v>
      </c>
      <c r="F188" s="140">
        <v>0.76006944444444446</v>
      </c>
      <c r="G188" s="146" t="s">
        <v>486</v>
      </c>
      <c r="H188" s="146" t="s">
        <v>478</v>
      </c>
      <c r="I188" s="146" t="s">
        <v>732</v>
      </c>
      <c r="J188" s="146" t="s">
        <v>29</v>
      </c>
      <c r="K188" s="146" t="s">
        <v>490</v>
      </c>
      <c r="L188" s="135">
        <v>72</v>
      </c>
      <c r="M188" s="135">
        <v>143</v>
      </c>
      <c r="N188" s="133">
        <v>-12.57</v>
      </c>
      <c r="O188" s="133">
        <v>-132.65</v>
      </c>
      <c r="P188" s="140">
        <v>0.13430555555555554</v>
      </c>
      <c r="Q188" s="147" t="s">
        <v>734</v>
      </c>
      <c r="R188" s="148" t="s">
        <v>733</v>
      </c>
    </row>
    <row r="189" spans="2:18" x14ac:dyDescent="0.25">
      <c r="B189" s="135">
        <v>45</v>
      </c>
      <c r="C189" s="133">
        <v>3</v>
      </c>
      <c r="D189" s="133">
        <v>179</v>
      </c>
      <c r="E189" s="134" t="s">
        <v>978</v>
      </c>
      <c r="F189" s="140">
        <v>0.89512731481481478</v>
      </c>
      <c r="G189" s="146" t="s">
        <v>394</v>
      </c>
      <c r="H189" s="146" t="s">
        <v>482</v>
      </c>
      <c r="I189" s="146" t="s">
        <v>735</v>
      </c>
      <c r="J189" s="146" t="s">
        <v>810</v>
      </c>
      <c r="K189" s="146" t="s">
        <v>499</v>
      </c>
      <c r="L189" s="135">
        <v>82</v>
      </c>
      <c r="M189" s="135">
        <v>163</v>
      </c>
      <c r="N189" s="133">
        <v>0.01</v>
      </c>
      <c r="O189" s="133">
        <v>0</v>
      </c>
      <c r="P189" s="140">
        <v>0.1337962962962963</v>
      </c>
      <c r="Q189" s="147" t="s">
        <v>737</v>
      </c>
      <c r="R189" s="148" t="s">
        <v>736</v>
      </c>
    </row>
    <row r="190" spans="2:18" x14ac:dyDescent="0.25">
      <c r="B190" s="135">
        <v>45</v>
      </c>
      <c r="C190" s="133">
        <v>4</v>
      </c>
      <c r="D190" s="133">
        <v>180</v>
      </c>
      <c r="E190" s="134" t="s">
        <v>979</v>
      </c>
      <c r="F190" s="140">
        <v>2.9629629629629627E-2</v>
      </c>
      <c r="G190" s="146" t="s">
        <v>386</v>
      </c>
      <c r="H190" s="146" t="s">
        <v>487</v>
      </c>
      <c r="I190" s="146" t="s">
        <v>738</v>
      </c>
      <c r="J190" s="146" t="s">
        <v>810</v>
      </c>
      <c r="K190" s="146" t="s">
        <v>480</v>
      </c>
      <c r="L190" s="135">
        <v>57</v>
      </c>
      <c r="M190" s="135">
        <v>114</v>
      </c>
      <c r="N190" s="133">
        <v>0.41</v>
      </c>
      <c r="O190" s="133">
        <v>0</v>
      </c>
      <c r="P190" s="140">
        <v>0.10377314814814814</v>
      </c>
      <c r="Q190" s="147" t="s">
        <v>740</v>
      </c>
      <c r="R190" s="148" t="s">
        <v>739</v>
      </c>
    </row>
    <row r="191" spans="2:18" x14ac:dyDescent="0.25">
      <c r="B191" s="135">
        <v>46</v>
      </c>
      <c r="C191" s="133">
        <v>1</v>
      </c>
      <c r="D191" s="133">
        <v>181</v>
      </c>
      <c r="E191" s="134" t="s">
        <v>979</v>
      </c>
      <c r="F191" s="140">
        <v>0.13412037037037036</v>
      </c>
      <c r="G191" s="146" t="s">
        <v>479</v>
      </c>
      <c r="H191" s="146" t="s">
        <v>487</v>
      </c>
      <c r="I191" s="146" t="s">
        <v>741</v>
      </c>
      <c r="J191" s="146" t="s">
        <v>29</v>
      </c>
      <c r="K191" s="146" t="s">
        <v>490</v>
      </c>
      <c r="L191" s="135">
        <v>70</v>
      </c>
      <c r="M191" s="135">
        <v>140</v>
      </c>
      <c r="N191" s="133">
        <v>-13.86</v>
      </c>
      <c r="O191" s="133">
        <v>-18.84</v>
      </c>
      <c r="P191" s="140">
        <v>0.13748842592592592</v>
      </c>
      <c r="Q191" s="147" t="s">
        <v>742</v>
      </c>
      <c r="R191" s="148" t="s">
        <v>980</v>
      </c>
    </row>
    <row r="192" spans="2:18" x14ac:dyDescent="0.25">
      <c r="B192" s="135">
        <v>46</v>
      </c>
      <c r="C192" s="133">
        <v>2</v>
      </c>
      <c r="D192" s="133">
        <v>182</v>
      </c>
      <c r="E192" s="134" t="s">
        <v>979</v>
      </c>
      <c r="F192" s="140">
        <v>0.27233796296296298</v>
      </c>
      <c r="G192" s="146" t="s">
        <v>482</v>
      </c>
      <c r="H192" s="146" t="s">
        <v>386</v>
      </c>
      <c r="I192" s="146" t="s">
        <v>146</v>
      </c>
      <c r="J192" s="146" t="s">
        <v>810</v>
      </c>
      <c r="K192" s="146" t="s">
        <v>480</v>
      </c>
      <c r="L192" s="155">
        <v>75</v>
      </c>
      <c r="M192" s="135">
        <v>149</v>
      </c>
      <c r="N192" s="133">
        <v>0</v>
      </c>
      <c r="O192" s="133">
        <v>-0.24</v>
      </c>
      <c r="P192" s="140">
        <v>0.12962962962962962</v>
      </c>
      <c r="Q192" s="147" t="s">
        <v>744</v>
      </c>
      <c r="R192" s="148" t="s">
        <v>743</v>
      </c>
    </row>
    <row r="193" spans="2:18" x14ac:dyDescent="0.25">
      <c r="B193" s="135">
        <v>46</v>
      </c>
      <c r="C193" s="133">
        <v>3</v>
      </c>
      <c r="D193" s="133">
        <v>183</v>
      </c>
      <c r="E193" s="134" t="s">
        <v>979</v>
      </c>
      <c r="F193" s="140">
        <v>0.4026851851851852</v>
      </c>
      <c r="G193" s="146" t="s">
        <v>478</v>
      </c>
      <c r="H193" s="146" t="s">
        <v>394</v>
      </c>
      <c r="I193" s="146" t="s">
        <v>745</v>
      </c>
      <c r="J193" s="146" t="s">
        <v>9</v>
      </c>
      <c r="K193" s="146" t="s">
        <v>490</v>
      </c>
      <c r="L193" s="135">
        <v>100</v>
      </c>
      <c r="M193" s="135">
        <v>200</v>
      </c>
      <c r="N193" s="133" t="s">
        <v>511</v>
      </c>
      <c r="O193" s="133">
        <v>13.76</v>
      </c>
      <c r="P193" s="140">
        <v>0.14739583333333334</v>
      </c>
      <c r="Q193" s="147" t="s">
        <v>747</v>
      </c>
      <c r="R193" s="148" t="s">
        <v>746</v>
      </c>
    </row>
    <row r="194" spans="2:18" x14ac:dyDescent="0.25">
      <c r="B194" s="135">
        <v>46</v>
      </c>
      <c r="C194" s="133">
        <v>4</v>
      </c>
      <c r="D194" s="133">
        <v>184</v>
      </c>
      <c r="E194" s="134" t="s">
        <v>979</v>
      </c>
      <c r="F194" s="140">
        <v>0.55082175925925925</v>
      </c>
      <c r="G194" s="146" t="s">
        <v>267</v>
      </c>
      <c r="H194" s="146" t="s">
        <v>486</v>
      </c>
      <c r="I194" s="146" t="s">
        <v>182</v>
      </c>
      <c r="J194" s="146" t="s">
        <v>9</v>
      </c>
      <c r="K194" s="146" t="s">
        <v>490</v>
      </c>
      <c r="L194" s="135">
        <v>44</v>
      </c>
      <c r="M194" s="135">
        <v>88</v>
      </c>
      <c r="N194" s="133">
        <v>148.75</v>
      </c>
      <c r="O194" s="133">
        <v>12.92</v>
      </c>
      <c r="P194" s="140">
        <v>0.11060185185185185</v>
      </c>
      <c r="Q194" s="147" t="s">
        <v>1284</v>
      </c>
      <c r="R194" s="148" t="s">
        <v>748</v>
      </c>
    </row>
    <row r="195" spans="2:18" x14ac:dyDescent="0.25">
      <c r="B195" s="135">
        <v>47</v>
      </c>
      <c r="C195" s="133">
        <v>1</v>
      </c>
      <c r="D195" s="133">
        <v>185</v>
      </c>
      <c r="E195" s="134" t="s">
        <v>979</v>
      </c>
      <c r="F195" s="140">
        <v>0.66215277777777781</v>
      </c>
      <c r="G195" s="146" t="s">
        <v>486</v>
      </c>
      <c r="H195" s="146" t="s">
        <v>479</v>
      </c>
      <c r="I195" s="146" t="s">
        <v>182</v>
      </c>
      <c r="J195" s="146" t="s">
        <v>810</v>
      </c>
      <c r="K195" s="146" t="s">
        <v>483</v>
      </c>
      <c r="L195" s="135">
        <v>20</v>
      </c>
      <c r="M195" s="135">
        <v>39</v>
      </c>
      <c r="N195" s="133">
        <v>0</v>
      </c>
      <c r="O195" s="133">
        <v>0</v>
      </c>
      <c r="P195" s="140">
        <v>4.1759259259259253E-2</v>
      </c>
      <c r="Q195" s="147" t="s">
        <v>749</v>
      </c>
      <c r="R195" s="148" t="s">
        <v>790</v>
      </c>
    </row>
    <row r="196" spans="2:18" x14ac:dyDescent="0.25">
      <c r="B196" s="135">
        <v>47</v>
      </c>
      <c r="C196" s="133">
        <v>2</v>
      </c>
      <c r="D196" s="133">
        <v>186</v>
      </c>
      <c r="E196" s="134" t="s">
        <v>979</v>
      </c>
      <c r="F196" s="140">
        <v>0.70462962962962961</v>
      </c>
      <c r="G196" s="146" t="s">
        <v>394</v>
      </c>
      <c r="H196" s="146" t="s">
        <v>267</v>
      </c>
      <c r="I196" s="146" t="s">
        <v>171</v>
      </c>
      <c r="J196" s="146" t="s">
        <v>810</v>
      </c>
      <c r="K196" s="146" t="s">
        <v>499</v>
      </c>
      <c r="L196" s="135">
        <v>64</v>
      </c>
      <c r="M196" s="135">
        <v>127</v>
      </c>
      <c r="N196" s="133">
        <v>0.01</v>
      </c>
      <c r="O196" s="133">
        <v>0.01</v>
      </c>
      <c r="P196" s="140">
        <v>0.12406250000000001</v>
      </c>
      <c r="Q196" s="147" t="s">
        <v>1216</v>
      </c>
      <c r="R196" s="148" t="s">
        <v>750</v>
      </c>
    </row>
    <row r="197" spans="2:18" x14ac:dyDescent="0.25">
      <c r="B197" s="135">
        <v>47</v>
      </c>
      <c r="C197" s="133">
        <v>3</v>
      </c>
      <c r="D197" s="133">
        <v>187</v>
      </c>
      <c r="E197" s="134" t="s">
        <v>979</v>
      </c>
      <c r="F197" s="140">
        <v>0.82939814814814816</v>
      </c>
      <c r="G197" s="146" t="s">
        <v>386</v>
      </c>
      <c r="H197" s="146" t="s">
        <v>478</v>
      </c>
      <c r="I197" s="146" t="s">
        <v>295</v>
      </c>
      <c r="J197" s="146" t="s">
        <v>810</v>
      </c>
      <c r="K197" s="146" t="s">
        <v>499</v>
      </c>
      <c r="L197" s="135">
        <v>59</v>
      </c>
      <c r="M197" s="135">
        <v>117</v>
      </c>
      <c r="N197" s="133">
        <v>0.01</v>
      </c>
      <c r="O197" s="133">
        <v>0</v>
      </c>
      <c r="P197" s="140">
        <v>0.11734953703703704</v>
      </c>
      <c r="Q197" s="147" t="s">
        <v>752</v>
      </c>
      <c r="R197" s="148" t="s">
        <v>751</v>
      </c>
    </row>
    <row r="198" spans="2:18" x14ac:dyDescent="0.25">
      <c r="B198" s="135">
        <v>47</v>
      </c>
      <c r="C198" s="133">
        <v>4</v>
      </c>
      <c r="D198" s="133">
        <v>188</v>
      </c>
      <c r="E198" s="134" t="s">
        <v>979</v>
      </c>
      <c r="F198" s="140">
        <v>0.94751157407407405</v>
      </c>
      <c r="G198" s="146" t="s">
        <v>487</v>
      </c>
      <c r="H198" s="146" t="s">
        <v>482</v>
      </c>
      <c r="I198" s="146" t="s">
        <v>270</v>
      </c>
      <c r="J198" s="146" t="s">
        <v>810</v>
      </c>
      <c r="K198" s="146" t="s">
        <v>483</v>
      </c>
      <c r="L198" s="135">
        <v>39</v>
      </c>
      <c r="M198" s="135">
        <v>78</v>
      </c>
      <c r="N198" s="133">
        <v>0</v>
      </c>
      <c r="O198" s="133">
        <v>0</v>
      </c>
      <c r="P198" s="140">
        <v>9.4907407407407399E-2</v>
      </c>
      <c r="Q198" s="147" t="s">
        <v>753</v>
      </c>
      <c r="R198" s="148" t="s">
        <v>981</v>
      </c>
    </row>
    <row r="199" spans="2:18" x14ac:dyDescent="0.25">
      <c r="B199" s="135">
        <v>48</v>
      </c>
      <c r="C199" s="133">
        <v>1</v>
      </c>
      <c r="D199" s="133">
        <v>189</v>
      </c>
      <c r="E199" s="134" t="s">
        <v>982</v>
      </c>
      <c r="F199" s="140">
        <v>4.3148148148148151E-2</v>
      </c>
      <c r="G199" s="146" t="s">
        <v>479</v>
      </c>
      <c r="H199" s="146" t="s">
        <v>482</v>
      </c>
      <c r="I199" s="146" t="s">
        <v>138</v>
      </c>
      <c r="J199" s="146" t="s">
        <v>810</v>
      </c>
      <c r="K199" s="146" t="s">
        <v>483</v>
      </c>
      <c r="L199" s="135">
        <v>98</v>
      </c>
      <c r="M199" s="135">
        <v>195</v>
      </c>
      <c r="N199" s="133">
        <v>0</v>
      </c>
      <c r="O199" s="133">
        <v>0</v>
      </c>
      <c r="P199" s="140">
        <v>0.14425925925925925</v>
      </c>
      <c r="Q199" s="147" t="s">
        <v>755</v>
      </c>
      <c r="R199" s="148" t="s">
        <v>754</v>
      </c>
    </row>
    <row r="200" spans="2:18" x14ac:dyDescent="0.25">
      <c r="B200" s="135">
        <v>48</v>
      </c>
      <c r="C200" s="133">
        <v>2</v>
      </c>
      <c r="D200" s="133">
        <v>190</v>
      </c>
      <c r="E200" s="134" t="s">
        <v>982</v>
      </c>
      <c r="F200" s="140">
        <v>0.18813657407407405</v>
      </c>
      <c r="G200" s="146" t="s">
        <v>478</v>
      </c>
      <c r="H200" s="146" t="s">
        <v>487</v>
      </c>
      <c r="I200" s="146" t="s">
        <v>256</v>
      </c>
      <c r="J200" s="146" t="s">
        <v>9</v>
      </c>
      <c r="K200" s="146" t="s">
        <v>490</v>
      </c>
      <c r="L200" s="135">
        <v>44</v>
      </c>
      <c r="M200" s="135">
        <v>88</v>
      </c>
      <c r="N200" s="133">
        <v>17.09</v>
      </c>
      <c r="O200" s="133">
        <v>8.23</v>
      </c>
      <c r="P200" s="140">
        <v>0.10289351851851852</v>
      </c>
      <c r="Q200" s="147" t="s">
        <v>756</v>
      </c>
      <c r="R200" s="148" t="s">
        <v>983</v>
      </c>
    </row>
    <row r="201" spans="2:18" x14ac:dyDescent="0.25">
      <c r="B201" s="135">
        <v>48</v>
      </c>
      <c r="C201" s="133">
        <v>3</v>
      </c>
      <c r="D201" s="133">
        <v>191</v>
      </c>
      <c r="E201" s="134" t="s">
        <v>982</v>
      </c>
      <c r="F201" s="140">
        <v>0.29177083333333337</v>
      </c>
      <c r="G201" s="146" t="s">
        <v>267</v>
      </c>
      <c r="H201" s="146" t="s">
        <v>386</v>
      </c>
      <c r="I201" s="146" t="s">
        <v>99</v>
      </c>
      <c r="J201" s="146" t="s">
        <v>9</v>
      </c>
      <c r="K201" s="146" t="s">
        <v>490</v>
      </c>
      <c r="L201" s="135">
        <v>73</v>
      </c>
      <c r="M201" s="135">
        <v>146</v>
      </c>
      <c r="N201" s="133">
        <v>148.88999999999999</v>
      </c>
      <c r="O201" s="133">
        <v>84.7</v>
      </c>
      <c r="P201" s="140">
        <v>0.12995370370370371</v>
      </c>
      <c r="Q201" s="147" t="s">
        <v>758</v>
      </c>
      <c r="R201" s="148" t="s">
        <v>757</v>
      </c>
    </row>
    <row r="202" spans="2:18" x14ac:dyDescent="0.25">
      <c r="B202" s="135">
        <v>48</v>
      </c>
      <c r="C202" s="133">
        <v>4</v>
      </c>
      <c r="D202" s="133">
        <v>192</v>
      </c>
      <c r="E202" s="134" t="s">
        <v>982</v>
      </c>
      <c r="F202" s="140">
        <v>0.42243055555555559</v>
      </c>
      <c r="G202" s="146" t="s">
        <v>486</v>
      </c>
      <c r="H202" s="146" t="s">
        <v>394</v>
      </c>
      <c r="I202" s="146" t="s">
        <v>92</v>
      </c>
      <c r="J202" s="146" t="s">
        <v>810</v>
      </c>
      <c r="K202" s="146" t="s">
        <v>483</v>
      </c>
      <c r="L202" s="135">
        <v>41</v>
      </c>
      <c r="M202" s="135">
        <v>81</v>
      </c>
      <c r="N202" s="133">
        <v>0</v>
      </c>
      <c r="O202" s="133">
        <v>-0.01</v>
      </c>
      <c r="P202" s="140">
        <v>7.8657407407407412E-2</v>
      </c>
      <c r="Q202" s="147" t="s">
        <v>760</v>
      </c>
      <c r="R202" s="148" t="s">
        <v>759</v>
      </c>
    </row>
    <row r="203" spans="2:18" x14ac:dyDescent="0.25">
      <c r="B203" s="135">
        <v>49</v>
      </c>
      <c r="C203" s="133">
        <v>1</v>
      </c>
      <c r="D203" s="133">
        <v>193</v>
      </c>
      <c r="E203" s="134" t="s">
        <v>982</v>
      </c>
      <c r="F203" s="140">
        <v>0.5018055555555555</v>
      </c>
      <c r="G203" s="146" t="s">
        <v>394</v>
      </c>
      <c r="H203" s="146" t="s">
        <v>479</v>
      </c>
      <c r="I203" s="146" t="s">
        <v>761</v>
      </c>
      <c r="J203" s="146" t="s">
        <v>810</v>
      </c>
      <c r="K203" s="146" t="s">
        <v>483</v>
      </c>
      <c r="L203" s="135">
        <v>52</v>
      </c>
      <c r="M203" s="135">
        <v>103</v>
      </c>
      <c r="N203" s="133">
        <v>0.01</v>
      </c>
      <c r="O203" s="133">
        <v>0</v>
      </c>
      <c r="P203" s="140">
        <v>0.11090277777777778</v>
      </c>
      <c r="Q203" s="147" t="s">
        <v>763</v>
      </c>
      <c r="R203" s="148" t="s">
        <v>762</v>
      </c>
    </row>
    <row r="204" spans="2:18" x14ac:dyDescent="0.25">
      <c r="B204" s="135">
        <v>49</v>
      </c>
      <c r="C204" s="133">
        <v>2</v>
      </c>
      <c r="D204" s="133">
        <v>194</v>
      </c>
      <c r="E204" s="134" t="s">
        <v>982</v>
      </c>
      <c r="F204" s="140">
        <v>0.61346064814814816</v>
      </c>
      <c r="G204" s="146" t="s">
        <v>386</v>
      </c>
      <c r="H204" s="146" t="s">
        <v>486</v>
      </c>
      <c r="I204" s="146" t="s">
        <v>169</v>
      </c>
      <c r="J204" s="146" t="s">
        <v>9</v>
      </c>
      <c r="K204" s="146" t="s">
        <v>490</v>
      </c>
      <c r="L204" s="135">
        <v>95</v>
      </c>
      <c r="M204" s="135">
        <v>190</v>
      </c>
      <c r="N204" s="133">
        <v>82.14</v>
      </c>
      <c r="O204" s="133">
        <v>15.35</v>
      </c>
      <c r="P204" s="140">
        <v>0.14505787037037035</v>
      </c>
      <c r="Q204" s="147" t="s">
        <v>765</v>
      </c>
      <c r="R204" s="148" t="s">
        <v>764</v>
      </c>
    </row>
    <row r="205" spans="2:18" x14ac:dyDescent="0.25">
      <c r="B205" s="135">
        <v>49</v>
      </c>
      <c r="C205" s="133">
        <v>3</v>
      </c>
      <c r="D205" s="133">
        <v>195</v>
      </c>
      <c r="E205" s="134" t="s">
        <v>982</v>
      </c>
      <c r="F205" s="140">
        <v>0.75923611111111111</v>
      </c>
      <c r="G205" s="146" t="s">
        <v>487</v>
      </c>
      <c r="H205" s="146" t="s">
        <v>267</v>
      </c>
      <c r="I205" s="146" t="s">
        <v>260</v>
      </c>
      <c r="J205" s="146" t="s">
        <v>810</v>
      </c>
      <c r="K205" s="146" t="s">
        <v>480</v>
      </c>
      <c r="L205" s="135">
        <v>80</v>
      </c>
      <c r="M205" s="135">
        <v>160</v>
      </c>
      <c r="N205" s="133">
        <v>0</v>
      </c>
      <c r="O205" s="133">
        <v>0</v>
      </c>
      <c r="P205" s="140">
        <v>0.12189814814814814</v>
      </c>
      <c r="Q205" s="147" t="s">
        <v>767</v>
      </c>
      <c r="R205" s="148" t="s">
        <v>766</v>
      </c>
    </row>
    <row r="206" spans="2:18" x14ac:dyDescent="0.25">
      <c r="B206" s="135">
        <v>49</v>
      </c>
      <c r="C206" s="133">
        <v>4</v>
      </c>
      <c r="D206" s="133">
        <v>196</v>
      </c>
      <c r="E206" s="134" t="s">
        <v>982</v>
      </c>
      <c r="F206" s="140">
        <v>0.88185185185185189</v>
      </c>
      <c r="G206" s="146" t="s">
        <v>482</v>
      </c>
      <c r="H206" s="146" t="s">
        <v>478</v>
      </c>
      <c r="I206" s="146" t="s">
        <v>299</v>
      </c>
      <c r="J206" s="146" t="s">
        <v>810</v>
      </c>
      <c r="K206" s="146" t="s">
        <v>499</v>
      </c>
      <c r="L206" s="135">
        <v>83</v>
      </c>
      <c r="M206" s="135">
        <v>165</v>
      </c>
      <c r="N206" s="133">
        <v>0</v>
      </c>
      <c r="O206" s="133">
        <v>0</v>
      </c>
      <c r="P206" s="140">
        <v>0.13125000000000001</v>
      </c>
      <c r="Q206" s="147" t="s">
        <v>769</v>
      </c>
      <c r="R206" s="148" t="s">
        <v>768</v>
      </c>
    </row>
    <row r="207" spans="2:18" x14ac:dyDescent="0.25">
      <c r="B207" s="135">
        <v>50</v>
      </c>
      <c r="C207" s="133">
        <v>1</v>
      </c>
      <c r="D207" s="133">
        <v>197</v>
      </c>
      <c r="E207" s="134" t="s">
        <v>984</v>
      </c>
      <c r="F207" s="140">
        <v>1.3865740740740739E-2</v>
      </c>
      <c r="G207" s="146" t="s">
        <v>479</v>
      </c>
      <c r="H207" s="146" t="s">
        <v>478</v>
      </c>
      <c r="I207" s="146" t="s">
        <v>167</v>
      </c>
      <c r="J207" s="146" t="s">
        <v>29</v>
      </c>
      <c r="K207" s="146" t="s">
        <v>490</v>
      </c>
      <c r="L207" s="135">
        <v>78</v>
      </c>
      <c r="M207" s="135">
        <v>155</v>
      </c>
      <c r="N207" s="133">
        <v>-27.4</v>
      </c>
      <c r="O207" s="133">
        <v>-13.04</v>
      </c>
      <c r="P207" s="140">
        <v>0.13944444444444445</v>
      </c>
      <c r="Q207" s="147" t="s">
        <v>1217</v>
      </c>
      <c r="R207" s="148" t="s">
        <v>770</v>
      </c>
    </row>
    <row r="208" spans="2:18" x14ac:dyDescent="0.25">
      <c r="B208" s="135">
        <v>50</v>
      </c>
      <c r="C208" s="133">
        <v>2</v>
      </c>
      <c r="D208" s="133">
        <v>198</v>
      </c>
      <c r="E208" s="134" t="s">
        <v>984</v>
      </c>
      <c r="F208" s="140">
        <v>0.15405092592592592</v>
      </c>
      <c r="G208" s="146" t="s">
        <v>482</v>
      </c>
      <c r="H208" s="146" t="s">
        <v>267</v>
      </c>
      <c r="I208" s="146" t="s">
        <v>304</v>
      </c>
      <c r="J208" s="146" t="s">
        <v>810</v>
      </c>
      <c r="K208" s="146" t="s">
        <v>480</v>
      </c>
      <c r="L208" s="135">
        <v>53</v>
      </c>
      <c r="M208" s="135">
        <v>106</v>
      </c>
      <c r="N208" s="133">
        <v>0</v>
      </c>
      <c r="O208" s="133">
        <v>0</v>
      </c>
      <c r="P208" s="140">
        <v>0.11658564814814815</v>
      </c>
      <c r="Q208" s="147" t="s">
        <v>772</v>
      </c>
      <c r="R208" s="148" t="s">
        <v>771</v>
      </c>
    </row>
    <row r="209" spans="2:18" x14ac:dyDescent="0.25">
      <c r="B209" s="135">
        <v>50</v>
      </c>
      <c r="C209" s="133">
        <v>3</v>
      </c>
      <c r="D209" s="133">
        <v>199</v>
      </c>
      <c r="E209" s="134" t="s">
        <v>984</v>
      </c>
      <c r="F209" s="140">
        <v>0.27134259259259258</v>
      </c>
      <c r="G209" s="146" t="s">
        <v>487</v>
      </c>
      <c r="H209" s="146" t="s">
        <v>486</v>
      </c>
      <c r="I209" s="146" t="s">
        <v>718</v>
      </c>
      <c r="J209" s="146" t="s">
        <v>810</v>
      </c>
      <c r="K209" s="146" t="s">
        <v>499</v>
      </c>
      <c r="L209" s="135">
        <v>47</v>
      </c>
      <c r="M209" s="135">
        <v>94</v>
      </c>
      <c r="N209" s="133">
        <v>0</v>
      </c>
      <c r="O209" s="133">
        <v>0</v>
      </c>
      <c r="P209" s="140">
        <v>8.7361111111111112E-2</v>
      </c>
      <c r="Q209" s="147" t="s">
        <v>720</v>
      </c>
      <c r="R209" s="148" t="s">
        <v>985</v>
      </c>
    </row>
    <row r="210" spans="2:18" x14ac:dyDescent="0.25">
      <c r="B210" s="135">
        <v>50</v>
      </c>
      <c r="C210" s="133">
        <v>4</v>
      </c>
      <c r="D210" s="133">
        <v>200</v>
      </c>
      <c r="E210" s="134" t="s">
        <v>984</v>
      </c>
      <c r="F210" s="140">
        <v>0.35943287037037036</v>
      </c>
      <c r="G210" s="146" t="s">
        <v>386</v>
      </c>
      <c r="H210" s="146" t="s">
        <v>394</v>
      </c>
      <c r="I210" s="146" t="s">
        <v>282</v>
      </c>
      <c r="J210" s="146" t="s">
        <v>9</v>
      </c>
      <c r="K210" s="146" t="s">
        <v>490</v>
      </c>
      <c r="L210" s="135">
        <v>80</v>
      </c>
      <c r="M210" s="135">
        <v>160</v>
      </c>
      <c r="N210" s="133">
        <v>81.45</v>
      </c>
      <c r="O210" s="133">
        <v>72.89</v>
      </c>
      <c r="P210" s="140">
        <v>0.14232638888888891</v>
      </c>
      <c r="Q210" s="147" t="s">
        <v>721</v>
      </c>
      <c r="R210" s="148" t="s">
        <v>986</v>
      </c>
    </row>
    <row r="211" spans="2:18" x14ac:dyDescent="0.25">
      <c r="B211" s="135">
        <v>51</v>
      </c>
      <c r="C211" s="133">
        <v>1</v>
      </c>
      <c r="D211" s="133">
        <v>201</v>
      </c>
      <c r="E211" s="134" t="s">
        <v>984</v>
      </c>
      <c r="F211" s="140">
        <v>0.50245370370370368</v>
      </c>
      <c r="G211" s="146" t="s">
        <v>386</v>
      </c>
      <c r="H211" s="146" t="s">
        <v>479</v>
      </c>
      <c r="I211" s="146" t="s">
        <v>674</v>
      </c>
      <c r="J211" s="146" t="s">
        <v>810</v>
      </c>
      <c r="K211" s="146" t="s">
        <v>480</v>
      </c>
      <c r="L211" s="135">
        <v>62</v>
      </c>
      <c r="M211" s="135">
        <v>124</v>
      </c>
      <c r="N211" s="133">
        <v>34.630000000000003</v>
      </c>
      <c r="O211" s="133">
        <v>0</v>
      </c>
      <c r="P211" s="140">
        <v>0.12392361111111111</v>
      </c>
      <c r="Q211" s="147" t="s">
        <v>676</v>
      </c>
      <c r="R211" s="148" t="s">
        <v>987</v>
      </c>
    </row>
    <row r="212" spans="2:18" x14ac:dyDescent="0.25">
      <c r="B212" s="135">
        <v>51</v>
      </c>
      <c r="C212" s="133">
        <v>2</v>
      </c>
      <c r="D212" s="133">
        <v>202</v>
      </c>
      <c r="E212" s="134" t="s">
        <v>984</v>
      </c>
      <c r="F212" s="140">
        <v>0.6271296296296297</v>
      </c>
      <c r="G212" s="146" t="s">
        <v>394</v>
      </c>
      <c r="H212" s="146" t="s">
        <v>487</v>
      </c>
      <c r="I212" s="146" t="s">
        <v>723</v>
      </c>
      <c r="J212" s="146" t="s">
        <v>810</v>
      </c>
      <c r="K212" s="146" t="s">
        <v>499</v>
      </c>
      <c r="L212" s="135">
        <v>42</v>
      </c>
      <c r="M212" s="135">
        <v>83</v>
      </c>
      <c r="N212" s="133">
        <v>0.01</v>
      </c>
      <c r="O212" s="133">
        <v>0</v>
      </c>
      <c r="P212" s="140">
        <v>9.6122685185185186E-2</v>
      </c>
      <c r="Q212" s="147" t="s">
        <v>989</v>
      </c>
      <c r="R212" s="148" t="s">
        <v>988</v>
      </c>
    </row>
    <row r="213" spans="2:18" x14ac:dyDescent="0.25">
      <c r="B213" s="135">
        <v>51</v>
      </c>
      <c r="C213" s="133">
        <v>3</v>
      </c>
      <c r="D213" s="133">
        <v>203</v>
      </c>
      <c r="E213" s="134" t="s">
        <v>984</v>
      </c>
      <c r="F213" s="140">
        <v>0.72398148148148145</v>
      </c>
      <c r="G213" s="146" t="s">
        <v>486</v>
      </c>
      <c r="H213" s="146" t="s">
        <v>482</v>
      </c>
      <c r="I213" s="146" t="s">
        <v>105</v>
      </c>
      <c r="J213" s="146" t="s">
        <v>810</v>
      </c>
      <c r="K213" s="146" t="s">
        <v>499</v>
      </c>
      <c r="L213" s="135">
        <v>64</v>
      </c>
      <c r="M213" s="135">
        <v>127</v>
      </c>
      <c r="N213" s="133">
        <v>0</v>
      </c>
      <c r="O213" s="133">
        <v>0</v>
      </c>
      <c r="P213" s="140">
        <v>0.11687499999999999</v>
      </c>
      <c r="Q213" s="147" t="s">
        <v>727</v>
      </c>
      <c r="R213" s="148" t="s">
        <v>990</v>
      </c>
    </row>
    <row r="214" spans="2:18" x14ac:dyDescent="0.25">
      <c r="B214" s="135">
        <v>51</v>
      </c>
      <c r="C214" s="133">
        <v>4</v>
      </c>
      <c r="D214" s="133">
        <v>204</v>
      </c>
      <c r="E214" s="134" t="s">
        <v>984</v>
      </c>
      <c r="F214" s="140">
        <v>0.84158564814814818</v>
      </c>
      <c r="G214" s="146" t="s">
        <v>267</v>
      </c>
      <c r="H214" s="146" t="s">
        <v>478</v>
      </c>
      <c r="I214" s="146" t="s">
        <v>728</v>
      </c>
      <c r="J214" s="146" t="s">
        <v>810</v>
      </c>
      <c r="K214" s="146" t="s">
        <v>499</v>
      </c>
      <c r="L214" s="135">
        <v>61</v>
      </c>
      <c r="M214" s="135">
        <v>121</v>
      </c>
      <c r="N214" s="133">
        <v>-0.01</v>
      </c>
      <c r="O214" s="133">
        <v>0</v>
      </c>
      <c r="P214" s="140">
        <v>0.11634259259259259</v>
      </c>
      <c r="Q214" s="147" t="s">
        <v>730</v>
      </c>
      <c r="R214" s="148" t="s">
        <v>991</v>
      </c>
    </row>
    <row r="215" spans="2:18" x14ac:dyDescent="0.25">
      <c r="B215" s="135">
        <v>52</v>
      </c>
      <c r="C215" s="133">
        <v>1</v>
      </c>
      <c r="D215" s="133">
        <v>205</v>
      </c>
      <c r="E215" s="134" t="s">
        <v>984</v>
      </c>
      <c r="F215" s="140">
        <v>0.95869212962962969</v>
      </c>
      <c r="G215" s="146" t="s">
        <v>479</v>
      </c>
      <c r="H215" s="146" t="s">
        <v>267</v>
      </c>
      <c r="I215" s="146" t="s">
        <v>105</v>
      </c>
      <c r="J215" s="146" t="s">
        <v>29</v>
      </c>
      <c r="K215" s="146" t="s">
        <v>490</v>
      </c>
      <c r="L215" s="135">
        <v>57</v>
      </c>
      <c r="M215" s="135">
        <v>113</v>
      </c>
      <c r="N215" s="133">
        <v>-8.41</v>
      </c>
      <c r="O215" s="133">
        <v>-148.54</v>
      </c>
      <c r="P215" s="140">
        <v>0.12487268518518518</v>
      </c>
      <c r="Q215" s="147" t="s">
        <v>727</v>
      </c>
      <c r="R215" s="148" t="s">
        <v>992</v>
      </c>
    </row>
    <row r="216" spans="2:18" x14ac:dyDescent="0.25">
      <c r="B216" s="135">
        <v>52</v>
      </c>
      <c r="C216" s="133">
        <v>2</v>
      </c>
      <c r="D216" s="133">
        <v>206</v>
      </c>
      <c r="E216" s="134" t="s">
        <v>993</v>
      </c>
      <c r="F216" s="140">
        <v>8.4293981481481484E-2</v>
      </c>
      <c r="G216" s="146" t="s">
        <v>478</v>
      </c>
      <c r="H216" s="146" t="s">
        <v>486</v>
      </c>
      <c r="I216" s="146" t="s">
        <v>732</v>
      </c>
      <c r="J216" s="146" t="s">
        <v>810</v>
      </c>
      <c r="K216" s="146" t="s">
        <v>499</v>
      </c>
      <c r="L216" s="135">
        <v>49</v>
      </c>
      <c r="M216" s="135">
        <v>97</v>
      </c>
      <c r="N216" s="133">
        <v>0</v>
      </c>
      <c r="O216" s="133">
        <v>0</v>
      </c>
      <c r="P216" s="140">
        <v>8.7719907407407413E-2</v>
      </c>
      <c r="Q216" s="147" t="s">
        <v>734</v>
      </c>
      <c r="R216" s="148" t="s">
        <v>994</v>
      </c>
    </row>
    <row r="217" spans="2:18" x14ac:dyDescent="0.25">
      <c r="B217" s="135">
        <v>52</v>
      </c>
      <c r="C217" s="133">
        <v>3</v>
      </c>
      <c r="D217" s="133">
        <v>207</v>
      </c>
      <c r="E217" s="134" t="s">
        <v>993</v>
      </c>
      <c r="F217" s="140">
        <v>0.17277777777777778</v>
      </c>
      <c r="G217" s="146" t="s">
        <v>482</v>
      </c>
      <c r="H217" s="146" t="s">
        <v>394</v>
      </c>
      <c r="I217" s="146" t="s">
        <v>735</v>
      </c>
      <c r="J217" s="146" t="s">
        <v>9</v>
      </c>
      <c r="K217" s="146" t="s">
        <v>490</v>
      </c>
      <c r="L217" s="135">
        <v>77</v>
      </c>
      <c r="M217" s="135">
        <v>154</v>
      </c>
      <c r="N217" s="133">
        <v>250</v>
      </c>
      <c r="O217" s="133">
        <v>15.33</v>
      </c>
      <c r="P217" s="140">
        <v>0.14146990740740742</v>
      </c>
      <c r="Q217" s="147" t="s">
        <v>737</v>
      </c>
      <c r="R217" s="148" t="s">
        <v>995</v>
      </c>
    </row>
    <row r="218" spans="2:18" x14ac:dyDescent="0.25">
      <c r="B218" s="135">
        <v>52</v>
      </c>
      <c r="C218" s="133">
        <v>4</v>
      </c>
      <c r="D218" s="133">
        <v>208</v>
      </c>
      <c r="E218" s="134" t="s">
        <v>993</v>
      </c>
      <c r="F218" s="140">
        <v>0.31496527777777777</v>
      </c>
      <c r="G218" s="146" t="s">
        <v>487</v>
      </c>
      <c r="H218" s="146" t="s">
        <v>386</v>
      </c>
      <c r="I218" s="146" t="s">
        <v>738</v>
      </c>
      <c r="J218" s="146" t="s">
        <v>9</v>
      </c>
      <c r="K218" s="146" t="s">
        <v>490</v>
      </c>
      <c r="L218" s="135">
        <v>51</v>
      </c>
      <c r="M218" s="135">
        <v>102</v>
      </c>
      <c r="N218" s="133">
        <v>10.199999999999999</v>
      </c>
      <c r="O218" s="133">
        <v>7.17</v>
      </c>
      <c r="P218" s="140">
        <v>0.12119212962962962</v>
      </c>
      <c r="Q218" s="147" t="s">
        <v>740</v>
      </c>
      <c r="R218" s="148" t="s">
        <v>996</v>
      </c>
    </row>
    <row r="219" spans="2:18" x14ac:dyDescent="0.25">
      <c r="B219" s="135">
        <v>53</v>
      </c>
      <c r="C219" s="133">
        <v>1</v>
      </c>
      <c r="D219" s="133">
        <v>209</v>
      </c>
      <c r="E219" s="134" t="s">
        <v>993</v>
      </c>
      <c r="F219" s="140">
        <v>0.43687499999999996</v>
      </c>
      <c r="G219" s="146" t="s">
        <v>487</v>
      </c>
      <c r="H219" s="146" t="s">
        <v>479</v>
      </c>
      <c r="I219" s="146" t="s">
        <v>741</v>
      </c>
      <c r="J219" s="146" t="s">
        <v>810</v>
      </c>
      <c r="K219" s="146" t="s">
        <v>499</v>
      </c>
      <c r="L219" s="135">
        <v>58</v>
      </c>
      <c r="M219" s="135">
        <v>115</v>
      </c>
      <c r="N219" s="133">
        <v>0</v>
      </c>
      <c r="O219" s="133">
        <v>0</v>
      </c>
      <c r="P219" s="140">
        <v>0.12155092592592592</v>
      </c>
      <c r="Q219" s="147" t="s">
        <v>742</v>
      </c>
      <c r="R219" s="148" t="s">
        <v>997</v>
      </c>
    </row>
    <row r="220" spans="2:18" x14ac:dyDescent="0.25">
      <c r="B220" s="135">
        <v>53</v>
      </c>
      <c r="C220" s="133">
        <v>2</v>
      </c>
      <c r="D220" s="133">
        <v>210</v>
      </c>
      <c r="E220" s="134" t="s">
        <v>993</v>
      </c>
      <c r="F220" s="140">
        <v>0.55914351851851851</v>
      </c>
      <c r="G220" s="146" t="s">
        <v>386</v>
      </c>
      <c r="H220" s="146" t="s">
        <v>482</v>
      </c>
      <c r="I220" s="146" t="s">
        <v>146</v>
      </c>
      <c r="J220" s="146" t="s">
        <v>9</v>
      </c>
      <c r="K220" s="146" t="s">
        <v>490</v>
      </c>
      <c r="L220" s="135">
        <v>95</v>
      </c>
      <c r="M220" s="135">
        <v>189</v>
      </c>
      <c r="N220" s="133">
        <v>8.8800000000000008</v>
      </c>
      <c r="O220" s="133">
        <v>250</v>
      </c>
      <c r="P220" s="140">
        <v>0.14274305555555555</v>
      </c>
      <c r="Q220" s="147" t="s">
        <v>744</v>
      </c>
      <c r="R220" s="148" t="s">
        <v>998</v>
      </c>
    </row>
    <row r="221" spans="2:18" x14ac:dyDescent="0.25">
      <c r="B221" s="135">
        <v>53</v>
      </c>
      <c r="C221" s="133">
        <v>3</v>
      </c>
      <c r="D221" s="133">
        <v>211</v>
      </c>
      <c r="E221" s="134" t="s">
        <v>993</v>
      </c>
      <c r="F221" s="140">
        <v>0.7026041666666667</v>
      </c>
      <c r="G221" s="146" t="s">
        <v>394</v>
      </c>
      <c r="H221" s="146" t="s">
        <v>478</v>
      </c>
      <c r="I221" s="146" t="s">
        <v>745</v>
      </c>
      <c r="J221" s="146" t="s">
        <v>29</v>
      </c>
      <c r="K221" s="146" t="s">
        <v>490</v>
      </c>
      <c r="L221" s="135">
        <v>165</v>
      </c>
      <c r="M221" s="135">
        <v>329</v>
      </c>
      <c r="N221" s="133">
        <v>-10.18</v>
      </c>
      <c r="O221" s="133">
        <v>-25.24</v>
      </c>
      <c r="P221" s="140">
        <v>0.16252314814814814</v>
      </c>
      <c r="Q221" s="147" t="s">
        <v>747</v>
      </c>
      <c r="R221" s="148" t="s">
        <v>999</v>
      </c>
    </row>
    <row r="222" spans="2:18" x14ac:dyDescent="0.25">
      <c r="B222" s="135">
        <v>53</v>
      </c>
      <c r="C222" s="133">
        <v>4</v>
      </c>
      <c r="D222" s="133">
        <v>212</v>
      </c>
      <c r="E222" s="134" t="s">
        <v>993</v>
      </c>
      <c r="F222" s="140">
        <v>0.86584490740740738</v>
      </c>
      <c r="G222" s="146" t="s">
        <v>486</v>
      </c>
      <c r="H222" s="146" t="s">
        <v>267</v>
      </c>
      <c r="I222" s="146" t="s">
        <v>182</v>
      </c>
      <c r="J222" s="146" t="s">
        <v>810</v>
      </c>
      <c r="K222" s="146" t="s">
        <v>483</v>
      </c>
      <c r="L222" s="141">
        <v>45</v>
      </c>
      <c r="M222" s="135">
        <v>89</v>
      </c>
      <c r="N222" s="133">
        <v>0</v>
      </c>
      <c r="O222" s="133">
        <v>0.02</v>
      </c>
      <c r="P222" s="140">
        <v>8.2800925925925931E-2</v>
      </c>
      <c r="Q222" s="147" t="s">
        <v>1001</v>
      </c>
      <c r="R222" s="148" t="s">
        <v>1000</v>
      </c>
    </row>
    <row r="223" spans="2:18" x14ac:dyDescent="0.25">
      <c r="B223" s="135">
        <v>54</v>
      </c>
      <c r="C223" s="133">
        <v>1</v>
      </c>
      <c r="D223" s="133">
        <v>213</v>
      </c>
      <c r="E223" s="134" t="s">
        <v>993</v>
      </c>
      <c r="F223" s="140">
        <v>0.94936342592592593</v>
      </c>
      <c r="G223" s="146" t="s">
        <v>479</v>
      </c>
      <c r="H223" s="146" t="s">
        <v>486</v>
      </c>
      <c r="I223" s="146" t="s">
        <v>182</v>
      </c>
      <c r="J223" s="146" t="s">
        <v>810</v>
      </c>
      <c r="K223" s="146" t="s">
        <v>499</v>
      </c>
      <c r="L223" s="135">
        <v>60</v>
      </c>
      <c r="M223" s="135">
        <v>120</v>
      </c>
      <c r="N223" s="133">
        <v>0</v>
      </c>
      <c r="O223" s="133">
        <v>0</v>
      </c>
      <c r="P223" s="140">
        <v>0.11934027777777778</v>
      </c>
      <c r="Q223" s="147" t="s">
        <v>749</v>
      </c>
      <c r="R223" s="148" t="s">
        <v>1002</v>
      </c>
    </row>
    <row r="224" spans="2:18" x14ac:dyDescent="0.25">
      <c r="B224" s="135">
        <v>54</v>
      </c>
      <c r="C224" s="133">
        <v>2</v>
      </c>
      <c r="D224" s="133">
        <v>214</v>
      </c>
      <c r="E224" s="134" t="s">
        <v>1003</v>
      </c>
      <c r="F224" s="140">
        <v>6.94212962962963E-2</v>
      </c>
      <c r="G224" s="146" t="s">
        <v>267</v>
      </c>
      <c r="H224" s="146" t="s">
        <v>394</v>
      </c>
      <c r="I224" s="146" t="s">
        <v>171</v>
      </c>
      <c r="J224" s="146" t="s">
        <v>9</v>
      </c>
      <c r="K224" s="146" t="s">
        <v>490</v>
      </c>
      <c r="L224" s="135">
        <v>46</v>
      </c>
      <c r="M224" s="135">
        <v>91</v>
      </c>
      <c r="N224" s="133">
        <v>9.5</v>
      </c>
      <c r="O224" s="133">
        <v>7.27</v>
      </c>
      <c r="P224" s="140">
        <v>0.10214120370370371</v>
      </c>
      <c r="Q224" s="147" t="s">
        <v>530</v>
      </c>
      <c r="R224" s="148" t="s">
        <v>1004</v>
      </c>
    </row>
    <row r="225" spans="2:18" x14ac:dyDescent="0.25">
      <c r="B225" s="135">
        <v>54</v>
      </c>
      <c r="C225" s="133">
        <v>3</v>
      </c>
      <c r="D225" s="133">
        <v>215</v>
      </c>
      <c r="E225" s="134" t="s">
        <v>1003</v>
      </c>
      <c r="F225" s="140">
        <v>0.17226851851851852</v>
      </c>
      <c r="G225" s="146" t="s">
        <v>478</v>
      </c>
      <c r="H225" s="146" t="s">
        <v>386</v>
      </c>
      <c r="I225" s="146" t="s">
        <v>295</v>
      </c>
      <c r="J225" s="146" t="s">
        <v>9</v>
      </c>
      <c r="K225" s="146" t="s">
        <v>490</v>
      </c>
      <c r="L225" s="135">
        <v>42</v>
      </c>
      <c r="M225" s="135">
        <v>84</v>
      </c>
      <c r="N225" s="133" t="s">
        <v>1005</v>
      </c>
      <c r="O225" s="133">
        <v>11.86</v>
      </c>
      <c r="P225" s="140">
        <v>9.3136574074074066E-2</v>
      </c>
      <c r="Q225" s="147" t="s">
        <v>752</v>
      </c>
      <c r="R225" s="148" t="s">
        <v>1006</v>
      </c>
    </row>
    <row r="226" spans="2:18" x14ac:dyDescent="0.25">
      <c r="B226" s="135">
        <v>54</v>
      </c>
      <c r="C226" s="133">
        <v>4</v>
      </c>
      <c r="D226" s="133">
        <v>216</v>
      </c>
      <c r="E226" s="134" t="s">
        <v>1003</v>
      </c>
      <c r="F226" s="140">
        <v>0.26614583333333336</v>
      </c>
      <c r="G226" s="146" t="s">
        <v>482</v>
      </c>
      <c r="H226" s="146" t="s">
        <v>487</v>
      </c>
      <c r="I226" s="146" t="s">
        <v>270</v>
      </c>
      <c r="J226" s="146" t="s">
        <v>9</v>
      </c>
      <c r="K226" s="146" t="s">
        <v>490</v>
      </c>
      <c r="L226" s="135">
        <v>45</v>
      </c>
      <c r="M226" s="135">
        <v>90</v>
      </c>
      <c r="N226" s="133">
        <v>250</v>
      </c>
      <c r="O226" s="133" t="s">
        <v>1007</v>
      </c>
      <c r="P226" s="140">
        <v>0.11369212962962964</v>
      </c>
      <c r="Q226" s="147" t="s">
        <v>1009</v>
      </c>
      <c r="R226" s="148" t="s">
        <v>1008</v>
      </c>
    </row>
    <row r="227" spans="2:18" x14ac:dyDescent="0.25">
      <c r="B227" s="135">
        <v>55</v>
      </c>
      <c r="C227" s="133">
        <v>1</v>
      </c>
      <c r="D227" s="133">
        <v>217</v>
      </c>
      <c r="E227" s="134" t="s">
        <v>1003</v>
      </c>
      <c r="F227" s="140">
        <v>0.38056712962962963</v>
      </c>
      <c r="G227" s="146" t="s">
        <v>482</v>
      </c>
      <c r="H227" s="146" t="s">
        <v>479</v>
      </c>
      <c r="I227" s="146" t="s">
        <v>138</v>
      </c>
      <c r="J227" s="146" t="s">
        <v>810</v>
      </c>
      <c r="K227" s="146" t="s">
        <v>499</v>
      </c>
      <c r="L227" s="135">
        <v>105</v>
      </c>
      <c r="M227" s="135">
        <v>209</v>
      </c>
      <c r="N227" s="133">
        <v>0.02</v>
      </c>
      <c r="O227" s="133">
        <v>0</v>
      </c>
      <c r="P227" s="140">
        <v>0.14405092592592592</v>
      </c>
      <c r="Q227" s="147" t="s">
        <v>755</v>
      </c>
      <c r="R227" s="148" t="s">
        <v>1010</v>
      </c>
    </row>
    <row r="228" spans="2:18" x14ac:dyDescent="0.25">
      <c r="B228" s="135">
        <v>55</v>
      </c>
      <c r="C228" s="133">
        <v>2</v>
      </c>
      <c r="D228" s="133">
        <v>218</v>
      </c>
      <c r="E228" s="134" t="s">
        <v>1003</v>
      </c>
      <c r="F228" s="140">
        <v>0.52534722222222219</v>
      </c>
      <c r="G228" s="146" t="s">
        <v>487</v>
      </c>
      <c r="H228" s="146" t="s">
        <v>478</v>
      </c>
      <c r="I228" s="146" t="s">
        <v>256</v>
      </c>
      <c r="J228" s="146" t="s">
        <v>810</v>
      </c>
      <c r="K228" s="146" t="s">
        <v>499</v>
      </c>
      <c r="L228" s="135">
        <v>95</v>
      </c>
      <c r="M228" s="135">
        <v>190</v>
      </c>
      <c r="N228" s="133">
        <v>0</v>
      </c>
      <c r="O228" s="133">
        <v>-0.01</v>
      </c>
      <c r="P228" s="140">
        <v>0.14152777777777778</v>
      </c>
      <c r="Q228" s="147" t="s">
        <v>756</v>
      </c>
      <c r="R228" s="148" t="s">
        <v>1011</v>
      </c>
    </row>
    <row r="229" spans="2:18" x14ac:dyDescent="0.25">
      <c r="B229" s="135">
        <v>55</v>
      </c>
      <c r="C229" s="133">
        <v>3</v>
      </c>
      <c r="D229" s="133">
        <v>219</v>
      </c>
      <c r="E229" s="134" t="s">
        <v>1003</v>
      </c>
      <c r="F229" s="140">
        <v>0.66762731481481474</v>
      </c>
      <c r="G229" s="146" t="s">
        <v>386</v>
      </c>
      <c r="H229" s="146" t="s">
        <v>267</v>
      </c>
      <c r="I229" s="146" t="s">
        <v>99</v>
      </c>
      <c r="J229" s="146" t="s">
        <v>810</v>
      </c>
      <c r="K229" s="146" t="s">
        <v>499</v>
      </c>
      <c r="L229" s="135">
        <v>49</v>
      </c>
      <c r="M229" s="135">
        <v>97</v>
      </c>
      <c r="N229" s="133">
        <v>-0.01</v>
      </c>
      <c r="O229" s="133">
        <v>0.05</v>
      </c>
      <c r="P229" s="140">
        <v>0.11518518518518518</v>
      </c>
      <c r="Q229" s="147" t="s">
        <v>758</v>
      </c>
      <c r="R229" s="148" t="s">
        <v>1012</v>
      </c>
    </row>
    <row r="230" spans="2:18" x14ac:dyDescent="0.25">
      <c r="B230" s="135">
        <v>55</v>
      </c>
      <c r="C230" s="133">
        <v>4</v>
      </c>
      <c r="D230" s="133">
        <v>220</v>
      </c>
      <c r="E230" s="134" t="s">
        <v>1003</v>
      </c>
      <c r="F230" s="140">
        <v>0.78350694444444446</v>
      </c>
      <c r="G230" s="146" t="s">
        <v>394</v>
      </c>
      <c r="H230" s="146" t="s">
        <v>486</v>
      </c>
      <c r="I230" s="146" t="s">
        <v>92</v>
      </c>
      <c r="J230" s="146" t="s">
        <v>9</v>
      </c>
      <c r="K230" s="146" t="s">
        <v>490</v>
      </c>
      <c r="L230" s="135">
        <v>58</v>
      </c>
      <c r="M230" s="135">
        <v>116</v>
      </c>
      <c r="N230" s="133">
        <v>21.1</v>
      </c>
      <c r="O230" s="133">
        <v>24.19</v>
      </c>
      <c r="P230" s="140">
        <v>0.13193287037037035</v>
      </c>
      <c r="Q230" s="147" t="s">
        <v>760</v>
      </c>
      <c r="R230" s="148" t="s">
        <v>1013</v>
      </c>
    </row>
    <row r="231" spans="2:18" x14ac:dyDescent="0.25">
      <c r="B231" s="135">
        <v>56</v>
      </c>
      <c r="C231" s="133">
        <v>1</v>
      </c>
      <c r="D231" s="133">
        <v>221</v>
      </c>
      <c r="E231" s="134" t="s">
        <v>1003</v>
      </c>
      <c r="F231" s="140">
        <v>0.91618055555555555</v>
      </c>
      <c r="G231" s="146" t="s">
        <v>479</v>
      </c>
      <c r="H231" s="146" t="s">
        <v>394</v>
      </c>
      <c r="I231" s="146" t="s">
        <v>761</v>
      </c>
      <c r="J231" s="146" t="s">
        <v>810</v>
      </c>
      <c r="K231" s="146" t="s">
        <v>499</v>
      </c>
      <c r="L231" s="135">
        <v>40</v>
      </c>
      <c r="M231" s="135">
        <v>80</v>
      </c>
      <c r="N231" s="133">
        <v>0</v>
      </c>
      <c r="O231" s="133">
        <v>-0.01</v>
      </c>
      <c r="P231" s="140">
        <v>9.1736111111111115E-2</v>
      </c>
      <c r="Q231" s="147" t="s">
        <v>763</v>
      </c>
      <c r="R231" s="148" t="s">
        <v>1014</v>
      </c>
    </row>
    <row r="232" spans="2:18" x14ac:dyDescent="0.25">
      <c r="B232" s="135">
        <v>56</v>
      </c>
      <c r="C232" s="133">
        <v>2</v>
      </c>
      <c r="D232" s="133">
        <v>222</v>
      </c>
      <c r="E232" s="134" t="s">
        <v>1015</v>
      </c>
      <c r="F232" s="140">
        <v>8.6458333333333335E-3</v>
      </c>
      <c r="G232" s="146" t="s">
        <v>486</v>
      </c>
      <c r="H232" s="146" t="s">
        <v>386</v>
      </c>
      <c r="I232" s="146" t="s">
        <v>169</v>
      </c>
      <c r="J232" s="146" t="s">
        <v>810</v>
      </c>
      <c r="K232" s="146" t="s">
        <v>499</v>
      </c>
      <c r="L232" s="135">
        <v>85</v>
      </c>
      <c r="M232" s="135">
        <v>170</v>
      </c>
      <c r="N232" s="133">
        <v>0</v>
      </c>
      <c r="O232" s="133">
        <v>0.01</v>
      </c>
      <c r="P232" s="140">
        <v>0.13369212962962965</v>
      </c>
      <c r="Q232" s="147" t="s">
        <v>765</v>
      </c>
      <c r="R232" s="148" t="s">
        <v>1016</v>
      </c>
    </row>
    <row r="233" spans="2:18" x14ac:dyDescent="0.25">
      <c r="B233" s="135">
        <v>56</v>
      </c>
      <c r="C233" s="133">
        <v>3</v>
      </c>
      <c r="D233" s="133">
        <v>223</v>
      </c>
      <c r="E233" s="134" t="s">
        <v>1015</v>
      </c>
      <c r="F233" s="140">
        <v>0.14306712962962961</v>
      </c>
      <c r="G233" s="146" t="s">
        <v>267</v>
      </c>
      <c r="H233" s="146" t="s">
        <v>487</v>
      </c>
      <c r="I233" s="146" t="s">
        <v>260</v>
      </c>
      <c r="J233" s="146" t="s">
        <v>810</v>
      </c>
      <c r="K233" s="146" t="s">
        <v>480</v>
      </c>
      <c r="L233" s="135">
        <v>105</v>
      </c>
      <c r="M233" s="135">
        <v>209</v>
      </c>
      <c r="N233" s="133">
        <v>0</v>
      </c>
      <c r="O233" s="133">
        <v>0</v>
      </c>
      <c r="P233" s="140">
        <v>0.14682870370370371</v>
      </c>
      <c r="Q233" s="147" t="s">
        <v>767</v>
      </c>
      <c r="R233" s="148" t="s">
        <v>1017</v>
      </c>
    </row>
    <row r="234" spans="2:18" x14ac:dyDescent="0.25">
      <c r="B234" s="135">
        <v>56</v>
      </c>
      <c r="C234" s="133">
        <v>4</v>
      </c>
      <c r="D234" s="133">
        <v>224</v>
      </c>
      <c r="E234" s="134" t="s">
        <v>1015</v>
      </c>
      <c r="F234" s="140">
        <v>0.29061342592592593</v>
      </c>
      <c r="G234" s="146" t="s">
        <v>478</v>
      </c>
      <c r="H234" s="146" t="s">
        <v>482</v>
      </c>
      <c r="I234" s="146" t="s">
        <v>299</v>
      </c>
      <c r="J234" s="146" t="s">
        <v>9</v>
      </c>
      <c r="K234" s="146" t="s">
        <v>490</v>
      </c>
      <c r="L234" s="135">
        <v>62</v>
      </c>
      <c r="M234" s="135">
        <v>124</v>
      </c>
      <c r="N234" s="133">
        <v>9.85</v>
      </c>
      <c r="O234" s="133">
        <v>9.1300000000000008</v>
      </c>
      <c r="P234" s="140">
        <v>0.13085648148148149</v>
      </c>
      <c r="Q234" s="147" t="s">
        <v>769</v>
      </c>
      <c r="R234" s="148" t="s">
        <v>1018</v>
      </c>
    </row>
    <row r="235" spans="2:18" x14ac:dyDescent="0.25">
      <c r="B235" s="135">
        <v>57</v>
      </c>
      <c r="C235" s="133">
        <v>1</v>
      </c>
      <c r="D235" s="133">
        <v>225</v>
      </c>
      <c r="E235" s="134" t="s">
        <v>1015</v>
      </c>
      <c r="F235" s="140">
        <v>0.42223379629629632</v>
      </c>
      <c r="G235" s="146" t="s">
        <v>478</v>
      </c>
      <c r="H235" s="146" t="s">
        <v>479</v>
      </c>
      <c r="I235" s="146" t="s">
        <v>262</v>
      </c>
      <c r="J235" s="146" t="s">
        <v>9</v>
      </c>
      <c r="K235" s="146" t="s">
        <v>490</v>
      </c>
      <c r="L235" s="135">
        <v>49</v>
      </c>
      <c r="M235" s="135">
        <v>98</v>
      </c>
      <c r="N235" s="133">
        <v>54.74</v>
      </c>
      <c r="O235" s="133">
        <v>17.47</v>
      </c>
      <c r="P235" s="140">
        <v>0.11635416666666666</v>
      </c>
      <c r="Q235" s="147" t="s">
        <v>1020</v>
      </c>
      <c r="R235" s="148" t="s">
        <v>1019</v>
      </c>
    </row>
    <row r="236" spans="2:18" x14ac:dyDescent="0.25">
      <c r="B236" s="135">
        <v>57</v>
      </c>
      <c r="C236" s="133">
        <v>2</v>
      </c>
      <c r="D236" s="133">
        <v>226</v>
      </c>
      <c r="E236" s="134" t="s">
        <v>1015</v>
      </c>
      <c r="F236" s="140">
        <v>0.53931712962962963</v>
      </c>
      <c r="G236" s="146" t="s">
        <v>267</v>
      </c>
      <c r="H236" s="146" t="s">
        <v>482</v>
      </c>
      <c r="I236" s="146" t="s">
        <v>114</v>
      </c>
      <c r="J236" s="146" t="s">
        <v>9</v>
      </c>
      <c r="K236" s="146" t="s">
        <v>490</v>
      </c>
      <c r="L236" s="135">
        <v>56</v>
      </c>
      <c r="M236" s="135">
        <v>112</v>
      </c>
      <c r="N236" s="133">
        <v>26.49</v>
      </c>
      <c r="O236" s="133">
        <v>13.92</v>
      </c>
      <c r="P236" s="140">
        <v>0.12783564814814816</v>
      </c>
      <c r="Q236" s="147" t="s">
        <v>1022</v>
      </c>
      <c r="R236" s="148" t="s">
        <v>1021</v>
      </c>
    </row>
    <row r="237" spans="2:18" x14ac:dyDescent="0.25">
      <c r="B237" s="135">
        <v>57</v>
      </c>
      <c r="C237" s="133">
        <v>3</v>
      </c>
      <c r="D237" s="133">
        <v>227</v>
      </c>
      <c r="E237" s="134" t="s">
        <v>1015</v>
      </c>
      <c r="F237" s="140">
        <v>0.66787037037037045</v>
      </c>
      <c r="G237" s="146" t="s">
        <v>486</v>
      </c>
      <c r="H237" s="146" t="s">
        <v>487</v>
      </c>
      <c r="I237" s="146" t="s">
        <v>1023</v>
      </c>
      <c r="J237" s="146" t="s">
        <v>29</v>
      </c>
      <c r="K237" s="146" t="s">
        <v>490</v>
      </c>
      <c r="L237" s="135">
        <v>127</v>
      </c>
      <c r="M237" s="135">
        <v>253</v>
      </c>
      <c r="N237" s="133">
        <v>-9.4499999999999993</v>
      </c>
      <c r="O237" s="133">
        <v>-100</v>
      </c>
      <c r="P237" s="140">
        <v>0.15398148148148147</v>
      </c>
      <c r="Q237" s="147" t="s">
        <v>1025</v>
      </c>
      <c r="R237" s="148" t="s">
        <v>1024</v>
      </c>
    </row>
    <row r="238" spans="2:18" x14ac:dyDescent="0.25">
      <c r="B238" s="135">
        <v>57</v>
      </c>
      <c r="C238" s="133">
        <v>4</v>
      </c>
      <c r="D238" s="133">
        <v>228</v>
      </c>
      <c r="E238" s="134" t="s">
        <v>1015</v>
      </c>
      <c r="F238" s="140">
        <v>0.82256944444444446</v>
      </c>
      <c r="G238" s="146" t="s">
        <v>394</v>
      </c>
      <c r="H238" s="146" t="s">
        <v>386</v>
      </c>
      <c r="I238" s="146" t="s">
        <v>71</v>
      </c>
      <c r="J238" s="146" t="s">
        <v>810</v>
      </c>
      <c r="K238" s="146" t="s">
        <v>483</v>
      </c>
      <c r="L238" s="135">
        <v>29</v>
      </c>
      <c r="M238" s="135">
        <v>57</v>
      </c>
      <c r="N238" s="133">
        <v>0.01</v>
      </c>
      <c r="O238" s="133">
        <v>0.01</v>
      </c>
      <c r="P238" s="140">
        <v>7.3287037037037039E-2</v>
      </c>
      <c r="Q238" s="147" t="s">
        <v>1027</v>
      </c>
      <c r="R238" s="148" t="s">
        <v>1026</v>
      </c>
    </row>
    <row r="239" spans="2:18" x14ac:dyDescent="0.25">
      <c r="B239" s="135">
        <v>58</v>
      </c>
      <c r="C239" s="133">
        <v>1</v>
      </c>
      <c r="D239" s="133">
        <v>229</v>
      </c>
      <c r="E239" s="134" t="s">
        <v>1015</v>
      </c>
      <c r="F239" s="140">
        <v>0.89656249999999993</v>
      </c>
      <c r="G239" s="146" t="s">
        <v>479</v>
      </c>
      <c r="H239" s="146" t="s">
        <v>386</v>
      </c>
      <c r="I239" s="146" t="s">
        <v>287</v>
      </c>
      <c r="J239" s="146" t="s">
        <v>810</v>
      </c>
      <c r="K239" s="146" t="s">
        <v>499</v>
      </c>
      <c r="L239" s="135">
        <v>61</v>
      </c>
      <c r="M239" s="135">
        <v>121</v>
      </c>
      <c r="N239" s="133">
        <v>0</v>
      </c>
      <c r="O239" s="133">
        <v>-0.01</v>
      </c>
      <c r="P239" s="140">
        <v>0.12077546296296297</v>
      </c>
      <c r="Q239" s="147" t="s">
        <v>288</v>
      </c>
      <c r="R239" s="148" t="s">
        <v>1028</v>
      </c>
    </row>
    <row r="240" spans="2:18" x14ac:dyDescent="0.25">
      <c r="B240" s="135">
        <v>58</v>
      </c>
      <c r="C240" s="133">
        <v>2</v>
      </c>
      <c r="D240" s="133">
        <v>230</v>
      </c>
      <c r="E240" s="134" t="s">
        <v>1030</v>
      </c>
      <c r="F240" s="140">
        <v>1.8078703703703704E-2</v>
      </c>
      <c r="G240" s="146" t="s">
        <v>487</v>
      </c>
      <c r="H240" s="146" t="s">
        <v>394</v>
      </c>
      <c r="I240" s="146" t="s">
        <v>1031</v>
      </c>
      <c r="J240" s="146" t="s">
        <v>9</v>
      </c>
      <c r="K240" s="146" t="s">
        <v>490</v>
      </c>
      <c r="L240" s="135">
        <v>55</v>
      </c>
      <c r="M240" s="135">
        <v>110</v>
      </c>
      <c r="N240" s="133" t="s">
        <v>1029</v>
      </c>
      <c r="O240" s="133">
        <v>65.03</v>
      </c>
      <c r="P240" s="140">
        <v>0.1223611111111111</v>
      </c>
      <c r="Q240" s="147" t="s">
        <v>1033</v>
      </c>
      <c r="R240" s="148" t="s">
        <v>1032</v>
      </c>
    </row>
    <row r="241" spans="2:18" x14ac:dyDescent="0.25">
      <c r="B241" s="135">
        <v>58</v>
      </c>
      <c r="C241" s="133">
        <v>3</v>
      </c>
      <c r="D241" s="133">
        <v>231</v>
      </c>
      <c r="E241" s="134" t="s">
        <v>1030</v>
      </c>
      <c r="F241" s="140">
        <v>0.14119212962962963</v>
      </c>
      <c r="G241" s="146" t="s">
        <v>482</v>
      </c>
      <c r="H241" s="146" t="s">
        <v>486</v>
      </c>
      <c r="I241" s="146" t="s">
        <v>1031</v>
      </c>
      <c r="J241" s="146" t="s">
        <v>9</v>
      </c>
      <c r="K241" s="146" t="s">
        <v>480</v>
      </c>
      <c r="L241" s="135">
        <v>87</v>
      </c>
      <c r="M241" s="135">
        <v>173</v>
      </c>
      <c r="N241" s="133">
        <v>280.01</v>
      </c>
      <c r="O241" s="133">
        <v>3.7</v>
      </c>
      <c r="P241" s="140">
        <v>0.14388888888888887</v>
      </c>
      <c r="Q241" s="147" t="s">
        <v>1035</v>
      </c>
      <c r="R241" s="148" t="s">
        <v>1034</v>
      </c>
    </row>
    <row r="242" spans="2:18" x14ac:dyDescent="0.25">
      <c r="B242" s="135">
        <v>58</v>
      </c>
      <c r="C242" s="133">
        <v>4</v>
      </c>
      <c r="D242" s="133">
        <v>232</v>
      </c>
      <c r="E242" s="134" t="s">
        <v>1030</v>
      </c>
      <c r="F242" s="140">
        <v>0.2857986111111111</v>
      </c>
      <c r="G242" s="146" t="s">
        <v>478</v>
      </c>
      <c r="H242" s="146" t="s">
        <v>267</v>
      </c>
      <c r="I242" s="146" t="s">
        <v>1031</v>
      </c>
      <c r="J242" s="146" t="s">
        <v>9</v>
      </c>
      <c r="K242" s="146" t="s">
        <v>490</v>
      </c>
      <c r="L242" s="135">
        <v>54</v>
      </c>
      <c r="M242" s="135">
        <v>108</v>
      </c>
      <c r="N242" s="133">
        <v>132.47</v>
      </c>
      <c r="O242" s="133">
        <v>11.62</v>
      </c>
      <c r="P242" s="140">
        <v>0.12451388888888888</v>
      </c>
      <c r="Q242" s="147" t="s">
        <v>1033</v>
      </c>
      <c r="R242" s="148" t="s">
        <v>1036</v>
      </c>
    </row>
    <row r="243" spans="2:18" x14ac:dyDescent="0.25">
      <c r="B243" s="135">
        <v>59</v>
      </c>
      <c r="C243" s="133">
        <v>1</v>
      </c>
      <c r="D243" s="133">
        <v>233</v>
      </c>
      <c r="E243" s="134" t="s">
        <v>1030</v>
      </c>
      <c r="F243" s="140">
        <v>0.41104166666666669</v>
      </c>
      <c r="G243" s="146" t="s">
        <v>267</v>
      </c>
      <c r="H243" s="146" t="s">
        <v>479</v>
      </c>
      <c r="I243" s="146" t="s">
        <v>142</v>
      </c>
      <c r="J243" s="146" t="s">
        <v>9</v>
      </c>
      <c r="K243" s="146" t="s">
        <v>490</v>
      </c>
      <c r="L243" s="135">
        <v>43</v>
      </c>
      <c r="M243" s="135">
        <v>86</v>
      </c>
      <c r="N243" s="133" t="s">
        <v>1037</v>
      </c>
      <c r="O243" s="133">
        <v>17.55</v>
      </c>
      <c r="P243" s="140">
        <v>0.10792824074074074</v>
      </c>
      <c r="Q243" s="147" t="s">
        <v>1039</v>
      </c>
      <c r="R243" s="148" t="s">
        <v>1038</v>
      </c>
    </row>
    <row r="244" spans="2:18" x14ac:dyDescent="0.25">
      <c r="B244" s="135">
        <v>59</v>
      </c>
      <c r="C244" s="133">
        <v>2</v>
      </c>
      <c r="D244" s="133">
        <v>234</v>
      </c>
      <c r="E244" s="134" t="s">
        <v>1030</v>
      </c>
      <c r="F244" s="140">
        <v>0.51969907407407401</v>
      </c>
      <c r="G244" s="146" t="s">
        <v>486</v>
      </c>
      <c r="H244" s="146" t="s">
        <v>478</v>
      </c>
      <c r="I244" s="146" t="s">
        <v>142</v>
      </c>
      <c r="J244" s="146" t="s">
        <v>29</v>
      </c>
      <c r="K244" s="146" t="s">
        <v>490</v>
      </c>
      <c r="L244" s="135">
        <v>60</v>
      </c>
      <c r="M244" s="135">
        <v>119</v>
      </c>
      <c r="N244" s="133">
        <v>-8.0299999999999994</v>
      </c>
      <c r="O244" s="149" t="s">
        <v>1317</v>
      </c>
      <c r="P244" s="140">
        <v>0.12223379629629628</v>
      </c>
      <c r="Q244" s="147" t="s">
        <v>1041</v>
      </c>
      <c r="R244" s="148" t="s">
        <v>1040</v>
      </c>
    </row>
    <row r="245" spans="2:18" x14ac:dyDescent="0.25">
      <c r="B245" s="135">
        <v>59</v>
      </c>
      <c r="C245" s="133">
        <v>3</v>
      </c>
      <c r="D245" s="133">
        <v>235</v>
      </c>
      <c r="E245" s="134" t="s">
        <v>1030</v>
      </c>
      <c r="F245" s="140">
        <v>0.6426736111111111</v>
      </c>
      <c r="G245" s="146" t="s">
        <v>394</v>
      </c>
      <c r="H245" s="146" t="s">
        <v>482</v>
      </c>
      <c r="I245" s="146" t="s">
        <v>81</v>
      </c>
      <c r="J245" s="146" t="s">
        <v>29</v>
      </c>
      <c r="K245" s="146" t="s">
        <v>490</v>
      </c>
      <c r="L245" s="135">
        <v>62</v>
      </c>
      <c r="M245" s="135">
        <v>123</v>
      </c>
      <c r="N245" s="133">
        <v>-11.08</v>
      </c>
      <c r="O245" s="133">
        <v>-13.44</v>
      </c>
      <c r="P245" s="140">
        <v>0.12868055555555555</v>
      </c>
      <c r="Q245" s="147" t="s">
        <v>1043</v>
      </c>
      <c r="R245" s="148" t="s">
        <v>1042</v>
      </c>
    </row>
    <row r="246" spans="2:18" x14ac:dyDescent="0.25">
      <c r="B246" s="135">
        <v>59</v>
      </c>
      <c r="C246" s="133">
        <v>4</v>
      </c>
      <c r="D246" s="133">
        <v>236</v>
      </c>
      <c r="E246" s="134" t="s">
        <v>1030</v>
      </c>
      <c r="F246" s="140">
        <v>0.77209490740740738</v>
      </c>
      <c r="G246" s="146" t="s">
        <v>386</v>
      </c>
      <c r="H246" s="146" t="s">
        <v>487</v>
      </c>
      <c r="I246" s="146" t="s">
        <v>100</v>
      </c>
      <c r="J246" s="146" t="s">
        <v>810</v>
      </c>
      <c r="K246" s="146" t="s">
        <v>499</v>
      </c>
      <c r="L246" s="135">
        <v>80</v>
      </c>
      <c r="M246" s="135">
        <v>159</v>
      </c>
      <c r="N246" s="133">
        <v>0.01</v>
      </c>
      <c r="O246" s="133">
        <v>0</v>
      </c>
      <c r="P246" s="140">
        <v>0.12682870370370372</v>
      </c>
      <c r="Q246" s="147" t="s">
        <v>101</v>
      </c>
      <c r="R246" s="148" t="s">
        <v>1044</v>
      </c>
    </row>
    <row r="247" spans="2:18" x14ac:dyDescent="0.25">
      <c r="B247" s="135">
        <v>60</v>
      </c>
      <c r="C247" s="133">
        <v>1</v>
      </c>
      <c r="D247" s="133">
        <v>237</v>
      </c>
      <c r="E247" s="134" t="s">
        <v>1030</v>
      </c>
      <c r="F247" s="140">
        <v>0.89964120370370371</v>
      </c>
      <c r="G247" s="146" t="s">
        <v>479</v>
      </c>
      <c r="H247" s="146" t="s">
        <v>487</v>
      </c>
      <c r="I247" s="146" t="s">
        <v>1045</v>
      </c>
      <c r="J247" s="146" t="s">
        <v>810</v>
      </c>
      <c r="K247" s="146" t="s">
        <v>499</v>
      </c>
      <c r="L247" s="135">
        <v>51</v>
      </c>
      <c r="M247" s="135">
        <v>101</v>
      </c>
      <c r="N247" s="133">
        <v>0</v>
      </c>
      <c r="O247" s="133">
        <v>0</v>
      </c>
      <c r="P247" s="140">
        <v>0.10195601851851853</v>
      </c>
      <c r="Q247" s="147" t="s">
        <v>1047</v>
      </c>
      <c r="R247" s="148" t="s">
        <v>1046</v>
      </c>
    </row>
    <row r="248" spans="2:18" x14ac:dyDescent="0.25">
      <c r="B248" s="135">
        <v>60</v>
      </c>
      <c r="C248" s="133">
        <v>2</v>
      </c>
      <c r="D248" s="133">
        <v>238</v>
      </c>
      <c r="E248" s="134" t="s">
        <v>1048</v>
      </c>
      <c r="F248" s="140">
        <v>2.3148148148148151E-3</v>
      </c>
      <c r="G248" s="146" t="s">
        <v>482</v>
      </c>
      <c r="H248" s="146" t="s">
        <v>386</v>
      </c>
      <c r="I248" s="146" t="s">
        <v>1049</v>
      </c>
      <c r="J248" s="146" t="s">
        <v>810</v>
      </c>
      <c r="K248" s="146" t="s">
        <v>499</v>
      </c>
      <c r="L248" s="135">
        <v>87</v>
      </c>
      <c r="M248" s="135">
        <v>173</v>
      </c>
      <c r="N248" s="133">
        <v>0</v>
      </c>
      <c r="O248" s="133">
        <v>-0.01</v>
      </c>
      <c r="P248" s="140">
        <v>0.13725694444444445</v>
      </c>
      <c r="Q248" s="147" t="s">
        <v>1051</v>
      </c>
      <c r="R248" s="148" t="s">
        <v>1050</v>
      </c>
    </row>
    <row r="249" spans="2:18" x14ac:dyDescent="0.25">
      <c r="B249" s="135">
        <v>60</v>
      </c>
      <c r="C249" s="133">
        <v>3</v>
      </c>
      <c r="D249" s="133">
        <v>239</v>
      </c>
      <c r="E249" s="134" t="s">
        <v>1048</v>
      </c>
      <c r="F249" s="140">
        <v>0.14031250000000001</v>
      </c>
      <c r="G249" s="146" t="s">
        <v>478</v>
      </c>
      <c r="H249" s="146" t="s">
        <v>394</v>
      </c>
      <c r="I249" s="146" t="s">
        <v>260</v>
      </c>
      <c r="J249" s="146" t="s">
        <v>9</v>
      </c>
      <c r="K249" s="146" t="s">
        <v>490</v>
      </c>
      <c r="L249" s="135">
        <v>45</v>
      </c>
      <c r="M249" s="135">
        <v>90</v>
      </c>
      <c r="N249" s="133">
        <v>9.32</v>
      </c>
      <c r="O249" s="133">
        <v>7.58</v>
      </c>
      <c r="P249" s="140">
        <v>0.10716435185185186</v>
      </c>
      <c r="Q249" s="147" t="s">
        <v>1053</v>
      </c>
      <c r="R249" s="148" t="s">
        <v>1052</v>
      </c>
    </row>
    <row r="250" spans="2:18" x14ac:dyDescent="0.25">
      <c r="B250" s="135">
        <v>60</v>
      </c>
      <c r="C250" s="133">
        <v>4</v>
      </c>
      <c r="D250" s="133">
        <v>240</v>
      </c>
      <c r="E250" s="134" t="s">
        <v>1048</v>
      </c>
      <c r="F250" s="140">
        <v>0.24822916666666664</v>
      </c>
      <c r="G250" s="146" t="s">
        <v>267</v>
      </c>
      <c r="H250" s="146" t="s">
        <v>486</v>
      </c>
      <c r="I250" s="146" t="s">
        <v>257</v>
      </c>
      <c r="J250" s="146" t="s">
        <v>810</v>
      </c>
      <c r="K250" s="146" t="s">
        <v>480</v>
      </c>
      <c r="L250" s="135">
        <v>80</v>
      </c>
      <c r="M250" s="135">
        <v>159</v>
      </c>
      <c r="N250" s="133">
        <v>0</v>
      </c>
      <c r="O250" s="133">
        <v>0</v>
      </c>
      <c r="P250" s="140">
        <v>0.13857638888888887</v>
      </c>
      <c r="Q250" s="147" t="s">
        <v>1055</v>
      </c>
      <c r="R250" s="148" t="s">
        <v>1054</v>
      </c>
    </row>
    <row r="251" spans="2:18" x14ac:dyDescent="0.25">
      <c r="B251" s="135">
        <v>61</v>
      </c>
      <c r="C251" s="133">
        <v>1</v>
      </c>
      <c r="D251" s="133">
        <v>241</v>
      </c>
      <c r="E251" s="134" t="s">
        <v>1048</v>
      </c>
      <c r="F251" s="140">
        <v>0.38751157407407405</v>
      </c>
      <c r="G251" s="146" t="s">
        <v>486</v>
      </c>
      <c r="H251" s="146" t="s">
        <v>479</v>
      </c>
      <c r="I251" s="146" t="s">
        <v>1056</v>
      </c>
      <c r="J251" s="146" t="s">
        <v>810</v>
      </c>
      <c r="K251" s="146" t="s">
        <v>480</v>
      </c>
      <c r="L251" s="135">
        <v>52</v>
      </c>
      <c r="M251" s="135">
        <v>104</v>
      </c>
      <c r="N251" s="133">
        <v>0</v>
      </c>
      <c r="O251" s="133">
        <v>0</v>
      </c>
      <c r="P251" s="140">
        <v>9.6018518518518517E-2</v>
      </c>
      <c r="Q251" s="147" t="s">
        <v>1058</v>
      </c>
      <c r="R251" s="148" t="s">
        <v>1057</v>
      </c>
    </row>
    <row r="252" spans="2:18" x14ac:dyDescent="0.25">
      <c r="B252" s="135">
        <v>61</v>
      </c>
      <c r="C252" s="133">
        <v>2</v>
      </c>
      <c r="D252" s="133">
        <v>242</v>
      </c>
      <c r="E252" s="134" t="s">
        <v>1048</v>
      </c>
      <c r="F252" s="140">
        <v>0.48429398148148151</v>
      </c>
      <c r="G252" s="146" t="s">
        <v>394</v>
      </c>
      <c r="H252" s="146" t="s">
        <v>267</v>
      </c>
      <c r="I252" s="146" t="s">
        <v>154</v>
      </c>
      <c r="J252" s="146" t="s">
        <v>810</v>
      </c>
      <c r="K252" s="146" t="s">
        <v>499</v>
      </c>
      <c r="L252" s="135">
        <v>73</v>
      </c>
      <c r="M252" s="135">
        <v>145</v>
      </c>
      <c r="N252" s="133">
        <v>0.01</v>
      </c>
      <c r="O252" s="133">
        <v>0.02</v>
      </c>
      <c r="P252" s="140">
        <v>0.13792824074074075</v>
      </c>
      <c r="Q252" s="147" t="s">
        <v>1060</v>
      </c>
      <c r="R252" s="148" t="s">
        <v>1059</v>
      </c>
    </row>
    <row r="253" spans="2:18" x14ac:dyDescent="0.25">
      <c r="B253" s="135">
        <v>61</v>
      </c>
      <c r="C253" s="133">
        <v>3</v>
      </c>
      <c r="D253" s="133">
        <v>243</v>
      </c>
      <c r="E253" s="134" t="s">
        <v>1048</v>
      </c>
      <c r="F253" s="140">
        <v>0.62291666666666667</v>
      </c>
      <c r="G253" s="146" t="s">
        <v>386</v>
      </c>
      <c r="H253" s="146" t="s">
        <v>478</v>
      </c>
      <c r="I253" s="146" t="s">
        <v>276</v>
      </c>
      <c r="J253" s="146" t="s">
        <v>810</v>
      </c>
      <c r="K253" s="146" t="s">
        <v>480</v>
      </c>
      <c r="L253" s="135">
        <v>72</v>
      </c>
      <c r="M253" s="135">
        <v>143</v>
      </c>
      <c r="N253" s="133">
        <v>3.66</v>
      </c>
      <c r="O253" s="133">
        <v>0</v>
      </c>
      <c r="P253" s="140">
        <v>0.12770833333333334</v>
      </c>
      <c r="Q253" s="147" t="s">
        <v>1062</v>
      </c>
      <c r="R253" s="148" t="s">
        <v>1061</v>
      </c>
    </row>
    <row r="254" spans="2:18" x14ac:dyDescent="0.25">
      <c r="B254" s="135">
        <v>61</v>
      </c>
      <c r="C254" s="133">
        <v>4</v>
      </c>
      <c r="D254" s="133">
        <v>244</v>
      </c>
      <c r="E254" s="134" t="s">
        <v>1048</v>
      </c>
      <c r="F254" s="140">
        <v>0.75137731481481485</v>
      </c>
      <c r="G254" s="146" t="s">
        <v>487</v>
      </c>
      <c r="H254" s="146" t="s">
        <v>482</v>
      </c>
      <c r="I254" s="146" t="s">
        <v>273</v>
      </c>
      <c r="J254" s="146" t="s">
        <v>810</v>
      </c>
      <c r="K254" s="146" t="s">
        <v>499</v>
      </c>
      <c r="L254" s="135">
        <v>49</v>
      </c>
      <c r="M254" s="135">
        <v>97</v>
      </c>
      <c r="N254" s="133">
        <v>0</v>
      </c>
      <c r="O254" s="133">
        <v>0</v>
      </c>
      <c r="P254" s="140">
        <v>0.10949074074074074</v>
      </c>
      <c r="Q254" s="147" t="s">
        <v>1064</v>
      </c>
      <c r="R254" s="148" t="s">
        <v>1063</v>
      </c>
    </row>
    <row r="255" spans="2:18" x14ac:dyDescent="0.25">
      <c r="B255" s="135">
        <v>62</v>
      </c>
      <c r="C255" s="133">
        <v>1</v>
      </c>
      <c r="D255" s="133">
        <v>245</v>
      </c>
      <c r="E255" s="134" t="s">
        <v>1048</v>
      </c>
      <c r="F255" s="140">
        <v>0.86162037037037031</v>
      </c>
      <c r="G255" s="146" t="s">
        <v>479</v>
      </c>
      <c r="H255" s="146" t="s">
        <v>482</v>
      </c>
      <c r="I255" s="146" t="s">
        <v>1065</v>
      </c>
      <c r="J255" s="146" t="s">
        <v>29</v>
      </c>
      <c r="K255" s="146" t="s">
        <v>490</v>
      </c>
      <c r="L255" s="135">
        <v>102</v>
      </c>
      <c r="M255" s="135">
        <v>203</v>
      </c>
      <c r="N255" s="133">
        <v>-250</v>
      </c>
      <c r="O255" s="133">
        <v>-250</v>
      </c>
      <c r="P255" s="140">
        <v>0.14549768518518519</v>
      </c>
      <c r="Q255" s="147" t="s">
        <v>1067</v>
      </c>
      <c r="R255" s="148" t="s">
        <v>1066</v>
      </c>
    </row>
    <row r="256" spans="2:18" x14ac:dyDescent="0.25">
      <c r="B256" s="135">
        <v>62</v>
      </c>
      <c r="C256" s="133">
        <v>2</v>
      </c>
      <c r="D256" s="133">
        <v>246</v>
      </c>
      <c r="E256" s="134" t="s">
        <v>1068</v>
      </c>
      <c r="F256" s="140">
        <v>7.8356481481481489E-3</v>
      </c>
      <c r="G256" s="146" t="s">
        <v>478</v>
      </c>
      <c r="H256" s="146" t="s">
        <v>487</v>
      </c>
      <c r="I256" s="146" t="s">
        <v>237</v>
      </c>
      <c r="J256" s="146" t="s">
        <v>9</v>
      </c>
      <c r="K256" s="146" t="s">
        <v>490</v>
      </c>
      <c r="L256" s="135">
        <v>77</v>
      </c>
      <c r="M256" s="135">
        <v>154</v>
      </c>
      <c r="N256" s="133">
        <v>132.72</v>
      </c>
      <c r="O256" s="133" t="s">
        <v>1029</v>
      </c>
      <c r="P256" s="140">
        <v>0.1351273148148148</v>
      </c>
      <c r="Q256" s="147" t="s">
        <v>1070</v>
      </c>
      <c r="R256" s="148" t="s">
        <v>1069</v>
      </c>
    </row>
    <row r="257" spans="2:18" x14ac:dyDescent="0.25">
      <c r="B257" s="135">
        <v>62</v>
      </c>
      <c r="C257" s="133">
        <v>3</v>
      </c>
      <c r="D257" s="133">
        <v>247</v>
      </c>
      <c r="E257" s="134" t="s">
        <v>1068</v>
      </c>
      <c r="F257" s="140">
        <v>0.14370370370370369</v>
      </c>
      <c r="G257" s="146" t="s">
        <v>267</v>
      </c>
      <c r="H257" s="146" t="s">
        <v>386</v>
      </c>
      <c r="I257" s="146" t="s">
        <v>1071</v>
      </c>
      <c r="J257" s="146" t="s">
        <v>9</v>
      </c>
      <c r="K257" s="146" t="s">
        <v>490</v>
      </c>
      <c r="L257" s="135">
        <v>75</v>
      </c>
      <c r="M257" s="135">
        <v>150</v>
      </c>
      <c r="N257" s="133">
        <v>148.97999999999999</v>
      </c>
      <c r="O257" s="133">
        <v>71.09</v>
      </c>
      <c r="P257" s="140">
        <v>0.13798611111111111</v>
      </c>
      <c r="Q257" s="147" t="s">
        <v>1073</v>
      </c>
      <c r="R257" s="148" t="s">
        <v>1072</v>
      </c>
    </row>
    <row r="258" spans="2:18" x14ac:dyDescent="0.25">
      <c r="B258" s="135">
        <v>62</v>
      </c>
      <c r="C258" s="133">
        <v>4</v>
      </c>
      <c r="D258" s="133">
        <v>248</v>
      </c>
      <c r="E258" s="134" t="s">
        <v>1068</v>
      </c>
      <c r="F258" s="140">
        <v>0.28239583333333335</v>
      </c>
      <c r="G258" s="146" t="s">
        <v>486</v>
      </c>
      <c r="H258" s="146" t="s">
        <v>394</v>
      </c>
      <c r="I258" s="146" t="s">
        <v>1074</v>
      </c>
      <c r="J258" s="146" t="s">
        <v>9</v>
      </c>
      <c r="K258" s="146" t="s">
        <v>490</v>
      </c>
      <c r="L258" s="135">
        <v>113</v>
      </c>
      <c r="M258" s="135">
        <v>226</v>
      </c>
      <c r="N258" s="133">
        <v>8.75</v>
      </c>
      <c r="O258" s="133">
        <v>9.25</v>
      </c>
      <c r="P258" s="140">
        <v>0.15083333333333335</v>
      </c>
      <c r="Q258" s="147" t="s">
        <v>1076</v>
      </c>
      <c r="R258" s="148" t="s">
        <v>1075</v>
      </c>
    </row>
    <row r="259" spans="2:18" x14ac:dyDescent="0.25">
      <c r="B259" s="135">
        <v>63</v>
      </c>
      <c r="C259" s="133">
        <v>1</v>
      </c>
      <c r="D259" s="133">
        <v>249</v>
      </c>
      <c r="E259" s="134" t="s">
        <v>1068</v>
      </c>
      <c r="F259" s="140">
        <v>0.43394675925925924</v>
      </c>
      <c r="G259" s="146" t="s">
        <v>394</v>
      </c>
      <c r="H259" s="146" t="s">
        <v>479</v>
      </c>
      <c r="I259" s="146" t="s">
        <v>1077</v>
      </c>
      <c r="J259" s="146" t="s">
        <v>810</v>
      </c>
      <c r="K259" s="146" t="s">
        <v>483</v>
      </c>
      <c r="L259" s="135">
        <v>116</v>
      </c>
      <c r="M259" s="135">
        <v>232</v>
      </c>
      <c r="N259" s="133">
        <v>0.01</v>
      </c>
      <c r="O259" s="133">
        <v>0</v>
      </c>
      <c r="P259" s="140">
        <v>0.14876157407407406</v>
      </c>
      <c r="Q259" s="147" t="s">
        <v>1218</v>
      </c>
      <c r="R259" s="148" t="s">
        <v>1078</v>
      </c>
    </row>
    <row r="260" spans="2:18" x14ac:dyDescent="0.25">
      <c r="B260" s="135">
        <v>63</v>
      </c>
      <c r="C260" s="133">
        <v>2</v>
      </c>
      <c r="D260" s="133">
        <v>250</v>
      </c>
      <c r="E260" s="134" t="s">
        <v>1068</v>
      </c>
      <c r="F260" s="140">
        <v>0.5834259259259259</v>
      </c>
      <c r="G260" s="146" t="s">
        <v>386</v>
      </c>
      <c r="H260" s="146" t="s">
        <v>486</v>
      </c>
      <c r="I260" s="146" t="s">
        <v>1079</v>
      </c>
      <c r="J260" s="146" t="s">
        <v>810</v>
      </c>
      <c r="K260" s="146" t="s">
        <v>480</v>
      </c>
      <c r="L260" s="135">
        <v>124</v>
      </c>
      <c r="M260" s="135">
        <v>248</v>
      </c>
      <c r="N260" s="133">
        <v>0.32</v>
      </c>
      <c r="O260" s="133">
        <v>0</v>
      </c>
      <c r="P260" s="140">
        <v>0.13924768518518518</v>
      </c>
      <c r="Q260" s="147" t="s">
        <v>1296</v>
      </c>
      <c r="R260" s="148" t="s">
        <v>1080</v>
      </c>
    </row>
    <row r="261" spans="2:18" x14ac:dyDescent="0.25">
      <c r="B261" s="135">
        <v>63</v>
      </c>
      <c r="C261" s="133">
        <v>3</v>
      </c>
      <c r="D261" s="133">
        <v>251</v>
      </c>
      <c r="E261" s="134" t="s">
        <v>1068</v>
      </c>
      <c r="F261" s="140">
        <v>0.72340277777777784</v>
      </c>
      <c r="G261" s="146" t="s">
        <v>487</v>
      </c>
      <c r="H261" s="146" t="s">
        <v>267</v>
      </c>
      <c r="I261" s="146" t="s">
        <v>117</v>
      </c>
      <c r="J261" s="146" t="s">
        <v>810</v>
      </c>
      <c r="K261" s="146" t="s">
        <v>480</v>
      </c>
      <c r="L261" s="135">
        <v>75</v>
      </c>
      <c r="M261" s="135">
        <v>149</v>
      </c>
      <c r="N261" s="133">
        <v>0</v>
      </c>
      <c r="O261" s="133">
        <v>0.01</v>
      </c>
      <c r="P261" s="140">
        <v>0.13552083333333334</v>
      </c>
      <c r="Q261" s="147" t="s">
        <v>1297</v>
      </c>
      <c r="R261" s="148" t="s">
        <v>1081</v>
      </c>
    </row>
    <row r="262" spans="2:18" x14ac:dyDescent="0.25">
      <c r="B262" s="135">
        <v>63</v>
      </c>
      <c r="C262" s="133">
        <v>4</v>
      </c>
      <c r="D262" s="133">
        <v>252</v>
      </c>
      <c r="E262" s="134" t="s">
        <v>1068</v>
      </c>
      <c r="F262" s="140">
        <v>0.85964120370370367</v>
      </c>
      <c r="G262" s="146" t="s">
        <v>482</v>
      </c>
      <c r="H262" s="146" t="s">
        <v>478</v>
      </c>
      <c r="I262" s="146" t="s">
        <v>1082</v>
      </c>
      <c r="J262" s="146" t="s">
        <v>810</v>
      </c>
      <c r="K262" s="146" t="s">
        <v>499</v>
      </c>
      <c r="L262" s="135">
        <v>56</v>
      </c>
      <c r="M262" s="135">
        <v>112</v>
      </c>
      <c r="N262" s="133">
        <v>0</v>
      </c>
      <c r="O262" s="133">
        <v>0</v>
      </c>
      <c r="P262" s="140">
        <v>9.9548611111111115E-2</v>
      </c>
      <c r="Q262" s="147" t="s">
        <v>1298</v>
      </c>
      <c r="R262" s="148" t="s">
        <v>1083</v>
      </c>
    </row>
    <row r="263" spans="2:18" x14ac:dyDescent="0.25">
      <c r="B263" s="135">
        <v>64</v>
      </c>
      <c r="C263" s="133">
        <v>1</v>
      </c>
      <c r="D263" s="133">
        <v>253</v>
      </c>
      <c r="E263" s="134" t="s">
        <v>1068</v>
      </c>
      <c r="F263" s="140">
        <v>0.95996527777777774</v>
      </c>
      <c r="G263" s="146" t="s">
        <v>479</v>
      </c>
      <c r="H263" s="146" t="s">
        <v>478</v>
      </c>
      <c r="I263" s="146" t="s">
        <v>262</v>
      </c>
      <c r="J263" s="146" t="s">
        <v>29</v>
      </c>
      <c r="K263" s="146" t="s">
        <v>490</v>
      </c>
      <c r="L263" s="135">
        <v>41</v>
      </c>
      <c r="M263" s="135">
        <v>81</v>
      </c>
      <c r="N263" s="133">
        <v>-9.3699999999999992</v>
      </c>
      <c r="O263" s="133">
        <v>-14.24</v>
      </c>
      <c r="P263" s="140">
        <v>0.10224537037037036</v>
      </c>
      <c r="Q263" s="147" t="s">
        <v>1020</v>
      </c>
      <c r="R263" s="148" t="s">
        <v>1084</v>
      </c>
    </row>
    <row r="264" spans="2:18" x14ac:dyDescent="0.25">
      <c r="B264" s="135">
        <v>64</v>
      </c>
      <c r="C264" s="133">
        <v>2</v>
      </c>
      <c r="D264" s="133">
        <v>254</v>
      </c>
      <c r="E264" s="134" t="s">
        <v>1085</v>
      </c>
      <c r="F264" s="140">
        <v>6.295138888888889E-2</v>
      </c>
      <c r="G264" s="146" t="s">
        <v>482</v>
      </c>
      <c r="H264" s="146" t="s">
        <v>267</v>
      </c>
      <c r="I264" s="146" t="s">
        <v>114</v>
      </c>
      <c r="J264" s="146" t="s">
        <v>810</v>
      </c>
      <c r="K264" s="146" t="s">
        <v>499</v>
      </c>
      <c r="L264" s="135">
        <v>51</v>
      </c>
      <c r="M264" s="135">
        <v>102</v>
      </c>
      <c r="N264" s="133">
        <v>0</v>
      </c>
      <c r="O264" s="133">
        <v>0.01</v>
      </c>
      <c r="P264" s="140">
        <v>0.10820601851851852</v>
      </c>
      <c r="Q264" s="147" t="s">
        <v>1022</v>
      </c>
      <c r="R264" s="148" t="s">
        <v>1086</v>
      </c>
    </row>
    <row r="265" spans="2:18" x14ac:dyDescent="0.25">
      <c r="B265" s="135">
        <v>64</v>
      </c>
      <c r="C265" s="133">
        <v>3</v>
      </c>
      <c r="D265" s="133">
        <v>255</v>
      </c>
      <c r="E265" s="134" t="s">
        <v>1085</v>
      </c>
      <c r="F265" s="140">
        <v>0.171875</v>
      </c>
      <c r="G265" s="146" t="s">
        <v>487</v>
      </c>
      <c r="H265" s="146" t="s">
        <v>486</v>
      </c>
      <c r="I265" s="146" t="s">
        <v>1023</v>
      </c>
      <c r="J265" s="146" t="s">
        <v>810</v>
      </c>
      <c r="K265" s="146" t="s">
        <v>499</v>
      </c>
      <c r="L265" s="135">
        <v>43</v>
      </c>
      <c r="M265" s="135">
        <v>86</v>
      </c>
      <c r="N265" s="133">
        <v>0</v>
      </c>
      <c r="O265" s="133">
        <v>0</v>
      </c>
      <c r="P265" s="140">
        <v>7.8819444444444442E-2</v>
      </c>
      <c r="Q265" s="147" t="s">
        <v>1025</v>
      </c>
      <c r="R265" s="148" t="s">
        <v>1087</v>
      </c>
    </row>
    <row r="266" spans="2:18" x14ac:dyDescent="0.25">
      <c r="B266" s="135">
        <v>64</v>
      </c>
      <c r="C266" s="133">
        <v>4</v>
      </c>
      <c r="D266" s="133">
        <v>256</v>
      </c>
      <c r="E266" s="134" t="s">
        <v>1085</v>
      </c>
      <c r="F266" s="140">
        <v>0.25142361111111111</v>
      </c>
      <c r="G266" s="146" t="s">
        <v>386</v>
      </c>
      <c r="H266" s="146" t="s">
        <v>394</v>
      </c>
      <c r="I266" s="146" t="s">
        <v>71</v>
      </c>
      <c r="J266" s="146" t="s">
        <v>810</v>
      </c>
      <c r="K266" s="146" t="s">
        <v>499</v>
      </c>
      <c r="L266" s="135">
        <v>102</v>
      </c>
      <c r="M266" s="135">
        <v>204</v>
      </c>
      <c r="N266" s="133">
        <v>0</v>
      </c>
      <c r="O266" s="133">
        <v>-0.01</v>
      </c>
      <c r="P266" s="140">
        <v>0.14789351851851854</v>
      </c>
      <c r="Q266" s="147" t="s">
        <v>1027</v>
      </c>
      <c r="R266" s="148" t="s">
        <v>1088</v>
      </c>
    </row>
    <row r="267" spans="2:18" x14ac:dyDescent="0.25">
      <c r="B267" s="135">
        <v>65</v>
      </c>
      <c r="C267" s="133">
        <v>1</v>
      </c>
      <c r="D267" s="133">
        <v>257</v>
      </c>
      <c r="E267" s="134" t="s">
        <v>1085</v>
      </c>
      <c r="F267" s="140">
        <v>0.40001157407407412</v>
      </c>
      <c r="G267" s="146" t="s">
        <v>386</v>
      </c>
      <c r="H267" s="146" t="s">
        <v>479</v>
      </c>
      <c r="I267" s="146" t="s">
        <v>287</v>
      </c>
      <c r="J267" s="146" t="s">
        <v>810</v>
      </c>
      <c r="K267" s="146" t="s">
        <v>483</v>
      </c>
      <c r="L267" s="135">
        <v>116</v>
      </c>
      <c r="M267" s="135">
        <v>231</v>
      </c>
      <c r="N267" s="133">
        <v>0</v>
      </c>
      <c r="O267" s="133">
        <v>0</v>
      </c>
      <c r="P267" s="140">
        <v>0.14534722222222221</v>
      </c>
      <c r="Q267" s="147" t="s">
        <v>288</v>
      </c>
      <c r="R267" s="148" t="s">
        <v>1089</v>
      </c>
    </row>
    <row r="268" spans="2:18" x14ac:dyDescent="0.25">
      <c r="B268" s="135">
        <v>65</v>
      </c>
      <c r="C268" s="133">
        <v>2</v>
      </c>
      <c r="D268" s="133">
        <v>258</v>
      </c>
      <c r="E268" s="134" t="s">
        <v>1085</v>
      </c>
      <c r="F268" s="140">
        <v>0.54609953703703706</v>
      </c>
      <c r="G268" s="146" t="s">
        <v>394</v>
      </c>
      <c r="H268" s="146" t="s">
        <v>487</v>
      </c>
      <c r="I268" s="146" t="s">
        <v>1031</v>
      </c>
      <c r="J268" s="146" t="s">
        <v>810</v>
      </c>
      <c r="K268" s="146" t="s">
        <v>499</v>
      </c>
      <c r="L268" s="135">
        <v>154</v>
      </c>
      <c r="M268" s="135">
        <v>308</v>
      </c>
      <c r="N268" s="133">
        <v>0.01</v>
      </c>
      <c r="O268" s="133">
        <v>0</v>
      </c>
      <c r="P268" s="140">
        <v>0.16025462962962964</v>
      </c>
      <c r="Q268" s="147" t="s">
        <v>1033</v>
      </c>
      <c r="R268" s="148" t="s">
        <v>1090</v>
      </c>
    </row>
    <row r="269" spans="2:18" x14ac:dyDescent="0.25">
      <c r="B269" s="135">
        <v>65</v>
      </c>
      <c r="C269" s="133">
        <v>3</v>
      </c>
      <c r="D269" s="133">
        <v>259</v>
      </c>
      <c r="E269" s="134" t="s">
        <v>1085</v>
      </c>
      <c r="F269" s="140">
        <v>0.70709490740740744</v>
      </c>
      <c r="G269" s="146" t="s">
        <v>486</v>
      </c>
      <c r="H269" s="146" t="s">
        <v>482</v>
      </c>
      <c r="I269" s="146" t="s">
        <v>1031</v>
      </c>
      <c r="J269" s="146" t="s">
        <v>810</v>
      </c>
      <c r="K269" s="146" t="s">
        <v>483</v>
      </c>
      <c r="L269" s="135">
        <v>51</v>
      </c>
      <c r="M269" s="135">
        <v>101</v>
      </c>
      <c r="N269" s="133">
        <v>0</v>
      </c>
      <c r="O269" s="133">
        <v>0</v>
      </c>
      <c r="P269" s="140">
        <v>8.9965277777777783E-2</v>
      </c>
      <c r="Q269" s="147" t="s">
        <v>1035</v>
      </c>
      <c r="R269" s="148" t="s">
        <v>1091</v>
      </c>
    </row>
    <row r="270" spans="2:18" x14ac:dyDescent="0.25">
      <c r="B270" s="135">
        <v>65</v>
      </c>
      <c r="C270" s="133">
        <v>4</v>
      </c>
      <c r="D270" s="133">
        <v>260</v>
      </c>
      <c r="E270" s="134" t="s">
        <v>1085</v>
      </c>
      <c r="F270" s="140">
        <v>0.79778935185185185</v>
      </c>
      <c r="G270" s="146" t="s">
        <v>267</v>
      </c>
      <c r="H270" s="146" t="s">
        <v>478</v>
      </c>
      <c r="I270" s="146" t="s">
        <v>1031</v>
      </c>
      <c r="J270" s="146" t="s">
        <v>810</v>
      </c>
      <c r="K270" s="146" t="s">
        <v>499</v>
      </c>
      <c r="L270" s="135">
        <v>198</v>
      </c>
      <c r="M270" s="135">
        <v>396</v>
      </c>
      <c r="N270" s="133">
        <v>0</v>
      </c>
      <c r="O270" s="133">
        <v>0</v>
      </c>
      <c r="P270" s="140">
        <v>0.17023148148148148</v>
      </c>
      <c r="Q270" s="147" t="s">
        <v>1033</v>
      </c>
      <c r="R270" s="148" t="s">
        <v>1092</v>
      </c>
    </row>
    <row r="271" spans="2:18" x14ac:dyDescent="0.25">
      <c r="B271" s="135">
        <v>66</v>
      </c>
      <c r="C271" s="133">
        <v>1</v>
      </c>
      <c r="D271" s="133">
        <v>261</v>
      </c>
      <c r="E271" s="134" t="s">
        <v>1085</v>
      </c>
      <c r="F271" s="140">
        <v>0.96877314814814808</v>
      </c>
      <c r="G271" s="146" t="s">
        <v>479</v>
      </c>
      <c r="H271" s="146" t="s">
        <v>267</v>
      </c>
      <c r="I271" s="146" t="s">
        <v>142</v>
      </c>
      <c r="J271" s="146" t="s">
        <v>810</v>
      </c>
      <c r="K271" s="146" t="s">
        <v>480</v>
      </c>
      <c r="L271" s="135">
        <v>185</v>
      </c>
      <c r="M271" s="135">
        <v>369</v>
      </c>
      <c r="N271" s="133">
        <v>0</v>
      </c>
      <c r="O271" s="133">
        <v>0</v>
      </c>
      <c r="P271" s="140">
        <v>0.16583333333333333</v>
      </c>
      <c r="Q271" s="147" t="s">
        <v>1039</v>
      </c>
      <c r="R271" s="148" t="s">
        <v>1093</v>
      </c>
    </row>
    <row r="272" spans="2:18" x14ac:dyDescent="0.25">
      <c r="B272" s="135">
        <v>66</v>
      </c>
      <c r="C272" s="133">
        <v>2</v>
      </c>
      <c r="D272" s="133">
        <v>262</v>
      </c>
      <c r="E272" s="134" t="s">
        <v>1095</v>
      </c>
      <c r="F272" s="140">
        <v>0.13532407407407407</v>
      </c>
      <c r="G272" s="146" t="s">
        <v>478</v>
      </c>
      <c r="H272" s="146" t="s">
        <v>486</v>
      </c>
      <c r="I272" s="146" t="s">
        <v>142</v>
      </c>
      <c r="J272" s="146" t="s">
        <v>9</v>
      </c>
      <c r="K272" s="146" t="s">
        <v>490</v>
      </c>
      <c r="L272" s="135">
        <v>74</v>
      </c>
      <c r="M272" s="135">
        <v>148</v>
      </c>
      <c r="N272" s="133" t="s">
        <v>1094</v>
      </c>
      <c r="O272" s="133">
        <v>7.98</v>
      </c>
      <c r="P272" s="140">
        <v>0.13997685185185185</v>
      </c>
      <c r="Q272" s="147" t="s">
        <v>1041</v>
      </c>
      <c r="R272" s="148" t="s">
        <v>1096</v>
      </c>
    </row>
    <row r="273" spans="2:18" x14ac:dyDescent="0.25">
      <c r="B273" s="135">
        <v>66</v>
      </c>
      <c r="C273" s="133">
        <v>3</v>
      </c>
      <c r="D273" s="133">
        <v>263</v>
      </c>
      <c r="E273" s="134" t="s">
        <v>1095</v>
      </c>
      <c r="F273" s="140">
        <v>0.27603009259259259</v>
      </c>
      <c r="G273" s="146" t="s">
        <v>482</v>
      </c>
      <c r="H273" s="146" t="s">
        <v>394</v>
      </c>
      <c r="I273" s="146" t="s">
        <v>81</v>
      </c>
      <c r="J273" s="146" t="s">
        <v>9</v>
      </c>
      <c r="K273" s="146" t="s">
        <v>490</v>
      </c>
      <c r="L273" s="135">
        <v>56</v>
      </c>
      <c r="M273" s="135">
        <v>112</v>
      </c>
      <c r="N273" s="133">
        <v>250</v>
      </c>
      <c r="O273" s="133">
        <v>12.1</v>
      </c>
      <c r="P273" s="140">
        <v>0.12096064814814815</v>
      </c>
      <c r="Q273" s="147" t="s">
        <v>1043</v>
      </c>
      <c r="R273" s="148" t="s">
        <v>1097</v>
      </c>
    </row>
    <row r="274" spans="2:18" x14ac:dyDescent="0.25">
      <c r="B274" s="135">
        <v>66</v>
      </c>
      <c r="C274" s="133">
        <v>4</v>
      </c>
      <c r="D274" s="133">
        <v>264</v>
      </c>
      <c r="E274" s="134" t="s">
        <v>1095</v>
      </c>
      <c r="F274" s="140">
        <v>0.39770833333333333</v>
      </c>
      <c r="G274" s="146" t="s">
        <v>487</v>
      </c>
      <c r="H274" s="146" t="s">
        <v>386</v>
      </c>
      <c r="I274" s="146" t="s">
        <v>100</v>
      </c>
      <c r="J274" s="146" t="s">
        <v>810</v>
      </c>
      <c r="K274" s="146" t="s">
        <v>499</v>
      </c>
      <c r="L274" s="135">
        <v>104</v>
      </c>
      <c r="M274" s="135">
        <v>207</v>
      </c>
      <c r="N274" s="133">
        <v>0</v>
      </c>
      <c r="O274" s="133">
        <v>0.01</v>
      </c>
      <c r="P274" s="140">
        <v>0.14781249999999999</v>
      </c>
      <c r="Q274" s="147" t="s">
        <v>101</v>
      </c>
      <c r="R274" s="148" t="s">
        <v>1098</v>
      </c>
    </row>
    <row r="275" spans="2:18" x14ac:dyDescent="0.25">
      <c r="B275" s="135">
        <v>67</v>
      </c>
      <c r="C275" s="133">
        <v>1</v>
      </c>
      <c r="D275" s="133">
        <v>265</v>
      </c>
      <c r="E275" s="134" t="s">
        <v>1095</v>
      </c>
      <c r="F275" s="140">
        <v>0.54627314814814809</v>
      </c>
      <c r="G275" s="146" t="s">
        <v>487</v>
      </c>
      <c r="H275" s="146" t="s">
        <v>479</v>
      </c>
      <c r="I275" s="146" t="s">
        <v>1045</v>
      </c>
      <c r="J275" s="146" t="s">
        <v>810</v>
      </c>
      <c r="K275" s="146" t="s">
        <v>483</v>
      </c>
      <c r="L275" s="135">
        <v>39</v>
      </c>
      <c r="M275" s="135">
        <v>78</v>
      </c>
      <c r="N275" s="133">
        <v>0</v>
      </c>
      <c r="O275" s="133">
        <v>0</v>
      </c>
      <c r="P275" s="140">
        <v>8.8368055555555547E-2</v>
      </c>
      <c r="Q275" s="147" t="s">
        <v>1047</v>
      </c>
      <c r="R275" s="148" t="s">
        <v>1099</v>
      </c>
    </row>
    <row r="276" spans="2:18" x14ac:dyDescent="0.25">
      <c r="B276" s="135">
        <v>67</v>
      </c>
      <c r="C276" s="133">
        <v>2</v>
      </c>
      <c r="D276" s="133">
        <v>266</v>
      </c>
      <c r="E276" s="134" t="s">
        <v>1095</v>
      </c>
      <c r="F276" s="140">
        <v>0.63538194444444451</v>
      </c>
      <c r="G276" s="146" t="s">
        <v>386</v>
      </c>
      <c r="H276" s="146" t="s">
        <v>482</v>
      </c>
      <c r="I276" s="146" t="s">
        <v>1049</v>
      </c>
      <c r="J276" s="146" t="s">
        <v>29</v>
      </c>
      <c r="K276" s="146" t="s">
        <v>490</v>
      </c>
      <c r="L276" s="135">
        <v>82</v>
      </c>
      <c r="M276" s="135">
        <v>163</v>
      </c>
      <c r="N276" s="133">
        <v>-9.51</v>
      </c>
      <c r="O276" s="133">
        <v>-250</v>
      </c>
      <c r="P276" s="140">
        <v>0.14098379629629629</v>
      </c>
      <c r="Q276" s="147" t="s">
        <v>1051</v>
      </c>
      <c r="R276" s="148" t="s">
        <v>1100</v>
      </c>
    </row>
    <row r="277" spans="2:18" x14ac:dyDescent="0.25">
      <c r="B277" s="135">
        <v>67</v>
      </c>
      <c r="C277" s="133">
        <v>3</v>
      </c>
      <c r="D277" s="133">
        <v>267</v>
      </c>
      <c r="E277" s="134" t="s">
        <v>1095</v>
      </c>
      <c r="F277" s="140">
        <v>0.77708333333333324</v>
      </c>
      <c r="G277" s="146" t="s">
        <v>394</v>
      </c>
      <c r="H277" s="146" t="s">
        <v>478</v>
      </c>
      <c r="I277" s="146" t="s">
        <v>260</v>
      </c>
      <c r="J277" s="146" t="s">
        <v>29</v>
      </c>
      <c r="K277" s="146" t="s">
        <v>490</v>
      </c>
      <c r="L277" s="135">
        <v>51</v>
      </c>
      <c r="M277" s="135">
        <v>101</v>
      </c>
      <c r="N277" s="133">
        <v>-9.24</v>
      </c>
      <c r="O277" s="133">
        <v>-18.239999999999998</v>
      </c>
      <c r="P277" s="140">
        <v>0.10732638888888889</v>
      </c>
      <c r="Q277" s="147" t="s">
        <v>1053</v>
      </c>
      <c r="R277" s="148" t="s">
        <v>1101</v>
      </c>
    </row>
    <row r="278" spans="2:18" x14ac:dyDescent="0.25">
      <c r="B278" s="135">
        <v>67</v>
      </c>
      <c r="C278" s="133">
        <v>4</v>
      </c>
      <c r="D278" s="133">
        <v>268</v>
      </c>
      <c r="E278" s="134" t="s">
        <v>1095</v>
      </c>
      <c r="F278" s="140">
        <v>0.88515046296296296</v>
      </c>
      <c r="G278" s="146" t="s">
        <v>486</v>
      </c>
      <c r="H278" s="146" t="s">
        <v>267</v>
      </c>
      <c r="I278" s="146" t="s">
        <v>257</v>
      </c>
      <c r="J278" s="146" t="s">
        <v>810</v>
      </c>
      <c r="K278" s="146" t="s">
        <v>480</v>
      </c>
      <c r="L278" s="135">
        <v>126</v>
      </c>
      <c r="M278" s="135">
        <v>251</v>
      </c>
      <c r="N278" s="133">
        <v>2.4500000000000002</v>
      </c>
      <c r="O278" s="133">
        <v>0</v>
      </c>
      <c r="P278" s="140">
        <v>0.17297453703703702</v>
      </c>
      <c r="Q278" s="147" t="s">
        <v>1055</v>
      </c>
      <c r="R278" s="148" t="s">
        <v>1102</v>
      </c>
    </row>
    <row r="279" spans="2:18" x14ac:dyDescent="0.25">
      <c r="B279" s="135">
        <v>68</v>
      </c>
      <c r="C279" s="133">
        <v>1</v>
      </c>
      <c r="D279" s="133">
        <v>269</v>
      </c>
      <c r="E279" s="134" t="s">
        <v>1103</v>
      </c>
      <c r="F279" s="140">
        <v>0.13133101851851853</v>
      </c>
      <c r="G279" s="146" t="s">
        <v>479</v>
      </c>
      <c r="H279" s="146" t="s">
        <v>486</v>
      </c>
      <c r="I279" s="146" t="s">
        <v>1056</v>
      </c>
      <c r="J279" s="146" t="s">
        <v>810</v>
      </c>
      <c r="K279" s="146" t="s">
        <v>499</v>
      </c>
      <c r="L279" s="135">
        <v>51</v>
      </c>
      <c r="M279" s="135">
        <v>101</v>
      </c>
      <c r="N279" s="133">
        <v>0</v>
      </c>
      <c r="O279" s="133">
        <v>0</v>
      </c>
      <c r="P279" s="140">
        <v>0.10238425925925926</v>
      </c>
      <c r="Q279" s="147" t="s">
        <v>1105</v>
      </c>
      <c r="R279" s="148" t="s">
        <v>1104</v>
      </c>
    </row>
    <row r="280" spans="2:18" x14ac:dyDescent="0.25">
      <c r="B280" s="135">
        <v>68</v>
      </c>
      <c r="C280" s="133">
        <v>2</v>
      </c>
      <c r="D280" s="133">
        <v>270</v>
      </c>
      <c r="E280" s="134" t="s">
        <v>1103</v>
      </c>
      <c r="F280" s="140">
        <v>0.23444444444444446</v>
      </c>
      <c r="G280" s="146" t="s">
        <v>267</v>
      </c>
      <c r="H280" s="146" t="s">
        <v>394</v>
      </c>
      <c r="I280" s="146" t="s">
        <v>154</v>
      </c>
      <c r="J280" s="146" t="s">
        <v>9</v>
      </c>
      <c r="K280" s="146" t="s">
        <v>490</v>
      </c>
      <c r="L280" s="135">
        <v>39</v>
      </c>
      <c r="M280" s="135">
        <v>77</v>
      </c>
      <c r="N280" s="133">
        <v>10.17</v>
      </c>
      <c r="O280" s="133">
        <v>9.23</v>
      </c>
      <c r="P280" s="140">
        <v>9.4525462962962978E-2</v>
      </c>
      <c r="Q280" s="147" t="s">
        <v>1060</v>
      </c>
      <c r="R280" s="148" t="s">
        <v>1106</v>
      </c>
    </row>
    <row r="281" spans="2:18" x14ac:dyDescent="0.25">
      <c r="B281" s="135">
        <v>68</v>
      </c>
      <c r="C281" s="133">
        <v>3</v>
      </c>
      <c r="D281" s="133">
        <v>271</v>
      </c>
      <c r="E281" s="134" t="s">
        <v>1103</v>
      </c>
      <c r="F281" s="140">
        <v>0.32966435185185183</v>
      </c>
      <c r="G281" s="146" t="s">
        <v>478</v>
      </c>
      <c r="H281" s="146" t="s">
        <v>386</v>
      </c>
      <c r="I281" s="146" t="s">
        <v>276</v>
      </c>
      <c r="J281" s="146" t="s">
        <v>9</v>
      </c>
      <c r="K281" s="146" t="s">
        <v>490</v>
      </c>
      <c r="L281" s="135">
        <v>112</v>
      </c>
      <c r="M281" s="135">
        <v>224</v>
      </c>
      <c r="N281" s="133">
        <v>132.71</v>
      </c>
      <c r="O281" s="133">
        <v>7.83</v>
      </c>
      <c r="P281" s="140">
        <v>0.14965277777777777</v>
      </c>
      <c r="Q281" s="147" t="s">
        <v>1219</v>
      </c>
      <c r="R281" s="148" t="s">
        <v>1107</v>
      </c>
    </row>
    <row r="282" spans="2:18" x14ac:dyDescent="0.25">
      <c r="B282" s="135">
        <v>68</v>
      </c>
      <c r="C282" s="133">
        <v>4</v>
      </c>
      <c r="D282" s="133">
        <v>272</v>
      </c>
      <c r="E282" s="134" t="s">
        <v>1103</v>
      </c>
      <c r="F282" s="140">
        <v>0.4800462962962963</v>
      </c>
      <c r="G282" s="146" t="s">
        <v>482</v>
      </c>
      <c r="H282" s="146" t="s">
        <v>487</v>
      </c>
      <c r="I282" s="146" t="s">
        <v>273</v>
      </c>
      <c r="J282" s="146" t="s">
        <v>810</v>
      </c>
      <c r="K282" s="146" t="s">
        <v>483</v>
      </c>
      <c r="L282" s="135">
        <v>107</v>
      </c>
      <c r="M282" s="135">
        <v>214</v>
      </c>
      <c r="N282" s="133">
        <v>0</v>
      </c>
      <c r="O282" s="133">
        <v>0</v>
      </c>
      <c r="P282" s="140">
        <v>0.14802083333333335</v>
      </c>
      <c r="Q282" s="147" t="s">
        <v>1064</v>
      </c>
      <c r="R282" s="148" t="s">
        <v>1108</v>
      </c>
    </row>
    <row r="283" spans="2:18" x14ac:dyDescent="0.25">
      <c r="B283" s="135">
        <v>69</v>
      </c>
      <c r="C283" s="133">
        <v>1</v>
      </c>
      <c r="D283" s="133">
        <v>273</v>
      </c>
      <c r="E283" s="134" t="s">
        <v>1103</v>
      </c>
      <c r="F283" s="140">
        <v>0.62878472222222226</v>
      </c>
      <c r="G283" s="146" t="s">
        <v>482</v>
      </c>
      <c r="H283" s="146" t="s">
        <v>479</v>
      </c>
      <c r="I283" s="146" t="s">
        <v>1065</v>
      </c>
      <c r="J283" s="146" t="s">
        <v>9</v>
      </c>
      <c r="K283" s="146" t="s">
        <v>490</v>
      </c>
      <c r="L283" s="135">
        <v>60</v>
      </c>
      <c r="M283" s="135">
        <v>120</v>
      </c>
      <c r="N283" s="133">
        <v>11.32</v>
      </c>
      <c r="O283" s="133">
        <v>8.67</v>
      </c>
      <c r="P283" s="140">
        <v>0.12590277777777778</v>
      </c>
      <c r="Q283" s="147" t="s">
        <v>1067</v>
      </c>
      <c r="R283" s="148" t="s">
        <v>1109</v>
      </c>
    </row>
    <row r="284" spans="2:18" x14ac:dyDescent="0.25">
      <c r="B284" s="135">
        <v>69</v>
      </c>
      <c r="C284" s="133">
        <v>2</v>
      </c>
      <c r="D284" s="133">
        <v>274</v>
      </c>
      <c r="E284" s="134" t="s">
        <v>1103</v>
      </c>
      <c r="F284" s="140">
        <v>0.75541666666666663</v>
      </c>
      <c r="G284" s="146" t="s">
        <v>487</v>
      </c>
      <c r="H284" s="146" t="s">
        <v>478</v>
      </c>
      <c r="I284" s="146" t="s">
        <v>237</v>
      </c>
      <c r="J284" s="146" t="s">
        <v>810</v>
      </c>
      <c r="K284" s="146" t="s">
        <v>480</v>
      </c>
      <c r="L284" s="135">
        <v>63</v>
      </c>
      <c r="M284" s="135">
        <v>125</v>
      </c>
      <c r="N284" s="133">
        <v>0</v>
      </c>
      <c r="O284" s="133">
        <v>0</v>
      </c>
      <c r="P284" s="140">
        <v>9.5092592592592604E-2</v>
      </c>
      <c r="Q284" s="147" t="s">
        <v>1070</v>
      </c>
      <c r="R284" s="148" t="s">
        <v>1110</v>
      </c>
    </row>
    <row r="285" spans="2:18" x14ac:dyDescent="0.25">
      <c r="B285" s="135">
        <v>69</v>
      </c>
      <c r="C285" s="133">
        <v>3</v>
      </c>
      <c r="D285" s="133">
        <v>275</v>
      </c>
      <c r="E285" s="134" t="s">
        <v>1103</v>
      </c>
      <c r="F285" s="140">
        <v>0.8512615740740741</v>
      </c>
      <c r="G285" s="146" t="s">
        <v>386</v>
      </c>
      <c r="H285" s="146" t="s">
        <v>267</v>
      </c>
      <c r="I285" s="146" t="s">
        <v>1071</v>
      </c>
      <c r="J285" s="146" t="s">
        <v>810</v>
      </c>
      <c r="K285" s="146" t="s">
        <v>483</v>
      </c>
      <c r="L285" s="135">
        <v>49</v>
      </c>
      <c r="M285" s="135">
        <v>97</v>
      </c>
      <c r="N285" s="133">
        <v>0.01</v>
      </c>
      <c r="O285" s="133">
        <v>0.06</v>
      </c>
      <c r="P285" s="140">
        <v>0.11256944444444444</v>
      </c>
      <c r="Q285" s="147" t="s">
        <v>1073</v>
      </c>
      <c r="R285" s="148" t="s">
        <v>1111</v>
      </c>
    </row>
    <row r="286" spans="2:18" x14ac:dyDescent="0.25">
      <c r="B286" s="135">
        <v>69</v>
      </c>
      <c r="C286" s="133">
        <v>4</v>
      </c>
      <c r="D286" s="133">
        <v>276</v>
      </c>
      <c r="E286" s="134" t="s">
        <v>1103</v>
      </c>
      <c r="F286" s="140">
        <v>0.96453703703703697</v>
      </c>
      <c r="G286" s="146" t="s">
        <v>394</v>
      </c>
      <c r="H286" s="146" t="s">
        <v>486</v>
      </c>
      <c r="I286" s="146" t="s">
        <v>1074</v>
      </c>
      <c r="J286" s="146" t="s">
        <v>810</v>
      </c>
      <c r="K286" s="146" t="s">
        <v>483</v>
      </c>
      <c r="L286" s="135">
        <v>148</v>
      </c>
      <c r="M286" s="135">
        <v>295</v>
      </c>
      <c r="N286" s="133">
        <v>0.01</v>
      </c>
      <c r="O286" s="133">
        <v>0</v>
      </c>
      <c r="P286" s="140">
        <v>0.15716435185185185</v>
      </c>
      <c r="Q286" s="147" t="s">
        <v>1076</v>
      </c>
      <c r="R286" s="148" t="s">
        <v>1112</v>
      </c>
    </row>
    <row r="287" spans="2:18" x14ac:dyDescent="0.25">
      <c r="B287" s="135">
        <v>70</v>
      </c>
      <c r="C287" s="133">
        <v>1</v>
      </c>
      <c r="D287" s="133">
        <v>277</v>
      </c>
      <c r="E287" s="134" t="s">
        <v>1113</v>
      </c>
      <c r="F287" s="140">
        <v>0.12241898148148149</v>
      </c>
      <c r="G287" s="146" t="s">
        <v>479</v>
      </c>
      <c r="H287" s="146" t="s">
        <v>394</v>
      </c>
      <c r="I287" s="146" t="s">
        <v>1077</v>
      </c>
      <c r="J287" s="146" t="s">
        <v>810</v>
      </c>
      <c r="K287" s="146" t="s">
        <v>483</v>
      </c>
      <c r="L287" s="135">
        <v>50</v>
      </c>
      <c r="M287" s="135">
        <v>100</v>
      </c>
      <c r="N287" s="133">
        <v>0</v>
      </c>
      <c r="O287" s="133">
        <v>-0.01</v>
      </c>
      <c r="P287" s="140">
        <v>0.10737268518518518</v>
      </c>
      <c r="Q287" s="147" t="s">
        <v>1220</v>
      </c>
      <c r="R287" s="148" t="s">
        <v>1114</v>
      </c>
    </row>
    <row r="288" spans="2:18" x14ac:dyDescent="0.25">
      <c r="B288" s="135">
        <v>70</v>
      </c>
      <c r="C288" s="133">
        <v>2</v>
      </c>
      <c r="D288" s="133">
        <v>278</v>
      </c>
      <c r="E288" s="134" t="s">
        <v>1113</v>
      </c>
      <c r="F288" s="140">
        <v>0.23052083333333331</v>
      </c>
      <c r="G288" s="146" t="s">
        <v>486</v>
      </c>
      <c r="H288" s="146" t="s">
        <v>386</v>
      </c>
      <c r="I288" s="146" t="s">
        <v>1079</v>
      </c>
      <c r="J288" s="146" t="s">
        <v>810</v>
      </c>
      <c r="K288" s="146" t="s">
        <v>483</v>
      </c>
      <c r="L288" s="135">
        <v>38</v>
      </c>
      <c r="M288" s="135">
        <v>76</v>
      </c>
      <c r="N288" s="133">
        <v>0</v>
      </c>
      <c r="O288" s="133">
        <v>-0.01</v>
      </c>
      <c r="P288" s="140">
        <v>7.5717592592592586E-2</v>
      </c>
      <c r="Q288" s="147" t="s">
        <v>1296</v>
      </c>
      <c r="R288" s="148" t="s">
        <v>1115</v>
      </c>
    </row>
    <row r="289" spans="2:18" x14ac:dyDescent="0.25">
      <c r="B289" s="135">
        <v>70</v>
      </c>
      <c r="C289" s="133">
        <v>3</v>
      </c>
      <c r="D289" s="133">
        <v>279</v>
      </c>
      <c r="E289" s="134" t="s">
        <v>1113</v>
      </c>
      <c r="F289" s="140">
        <v>0.3069675925925926</v>
      </c>
      <c r="G289" s="146" t="s">
        <v>267</v>
      </c>
      <c r="H289" s="146" t="s">
        <v>487</v>
      </c>
      <c r="I289" s="146" t="s">
        <v>117</v>
      </c>
      <c r="J289" s="146" t="s">
        <v>9</v>
      </c>
      <c r="K289" s="146" t="s">
        <v>490</v>
      </c>
      <c r="L289" s="135">
        <v>96</v>
      </c>
      <c r="M289" s="135">
        <v>192</v>
      </c>
      <c r="N289" s="133">
        <v>148.80000000000001</v>
      </c>
      <c r="O289" s="133">
        <v>14.79</v>
      </c>
      <c r="P289" s="140">
        <v>0.14569444444444443</v>
      </c>
      <c r="Q289" s="147" t="s">
        <v>1299</v>
      </c>
      <c r="R289" s="148" t="s">
        <v>1116</v>
      </c>
    </row>
    <row r="290" spans="2:18" x14ac:dyDescent="0.25">
      <c r="B290" s="135">
        <v>70</v>
      </c>
      <c r="C290" s="133">
        <v>4</v>
      </c>
      <c r="D290" s="133">
        <v>280</v>
      </c>
      <c r="E290" s="134" t="s">
        <v>1113</v>
      </c>
      <c r="F290" s="140">
        <v>0.45337962962962958</v>
      </c>
      <c r="G290" s="146" t="s">
        <v>478</v>
      </c>
      <c r="H290" s="146" t="s">
        <v>482</v>
      </c>
      <c r="I290" s="146" t="s">
        <v>1082</v>
      </c>
      <c r="J290" s="146" t="s">
        <v>810</v>
      </c>
      <c r="K290" s="146" t="s">
        <v>480</v>
      </c>
      <c r="L290" s="135">
        <v>66</v>
      </c>
      <c r="M290" s="135">
        <v>131</v>
      </c>
      <c r="N290" s="133">
        <v>0</v>
      </c>
      <c r="O290" s="133">
        <v>0</v>
      </c>
      <c r="P290" s="140">
        <v>0.12538194444444445</v>
      </c>
      <c r="Q290" s="147" t="s">
        <v>1298</v>
      </c>
      <c r="R290" s="148" t="s">
        <v>1117</v>
      </c>
    </row>
    <row r="291" spans="2:18" x14ac:dyDescent="0.25">
      <c r="B291" s="135">
        <v>71</v>
      </c>
      <c r="C291" s="133">
        <v>1</v>
      </c>
      <c r="D291" s="133">
        <v>281</v>
      </c>
      <c r="E291" s="134" t="s">
        <v>1113</v>
      </c>
      <c r="F291" s="140">
        <v>0.57951388888888888</v>
      </c>
      <c r="G291" s="146" t="s">
        <v>478</v>
      </c>
      <c r="H291" s="146" t="s">
        <v>479</v>
      </c>
      <c r="I291" s="146" t="s">
        <v>1118</v>
      </c>
      <c r="J291" s="146" t="s">
        <v>9</v>
      </c>
      <c r="K291" s="146" t="s">
        <v>490</v>
      </c>
      <c r="L291" s="135">
        <v>52</v>
      </c>
      <c r="M291" s="135">
        <v>104</v>
      </c>
      <c r="N291" s="133">
        <v>9.1300000000000008</v>
      </c>
      <c r="O291" s="133">
        <v>11.63</v>
      </c>
      <c r="P291" s="140">
        <v>0.12280092592592594</v>
      </c>
      <c r="Q291" s="147" t="s">
        <v>1300</v>
      </c>
      <c r="R291" s="148" t="s">
        <v>1119</v>
      </c>
    </row>
    <row r="292" spans="2:18" x14ac:dyDescent="0.25">
      <c r="B292" s="135">
        <v>71</v>
      </c>
      <c r="C292" s="133">
        <v>2</v>
      </c>
      <c r="D292" s="133">
        <v>282</v>
      </c>
      <c r="E292" s="134" t="s">
        <v>1113</v>
      </c>
      <c r="F292" s="140">
        <v>0.70306712962962958</v>
      </c>
      <c r="G292" s="146" t="s">
        <v>267</v>
      </c>
      <c r="H292" s="146" t="s">
        <v>482</v>
      </c>
      <c r="I292" s="146" t="s">
        <v>1120</v>
      </c>
      <c r="J292" s="146" t="s">
        <v>810</v>
      </c>
      <c r="K292" s="146" t="s">
        <v>499</v>
      </c>
      <c r="L292" s="135">
        <v>48</v>
      </c>
      <c r="M292" s="135">
        <v>95</v>
      </c>
      <c r="N292" s="133">
        <v>-0.02</v>
      </c>
      <c r="O292" s="133">
        <v>0</v>
      </c>
      <c r="P292" s="140">
        <v>9.8136574074074071E-2</v>
      </c>
      <c r="Q292" s="147" t="s">
        <v>1301</v>
      </c>
      <c r="R292" s="148" t="s">
        <v>1121</v>
      </c>
    </row>
    <row r="293" spans="2:18" x14ac:dyDescent="0.25">
      <c r="B293" s="135">
        <v>71</v>
      </c>
      <c r="C293" s="133">
        <v>3</v>
      </c>
      <c r="D293" s="133">
        <v>283</v>
      </c>
      <c r="E293" s="134" t="s">
        <v>1113</v>
      </c>
      <c r="F293" s="140">
        <v>0.80192129629629638</v>
      </c>
      <c r="G293" s="146" t="s">
        <v>486</v>
      </c>
      <c r="H293" s="146" t="s">
        <v>487</v>
      </c>
      <c r="I293" s="146" t="s">
        <v>115</v>
      </c>
      <c r="J293" s="146" t="s">
        <v>810</v>
      </c>
      <c r="K293" s="146" t="s">
        <v>499</v>
      </c>
      <c r="L293" s="135">
        <v>53</v>
      </c>
      <c r="M293" s="135">
        <v>106</v>
      </c>
      <c r="N293" s="133">
        <v>0</v>
      </c>
      <c r="O293" s="133">
        <v>0</v>
      </c>
      <c r="P293" s="140">
        <v>0.1005787037037037</v>
      </c>
      <c r="Q293" s="147" t="s">
        <v>1123</v>
      </c>
      <c r="R293" s="148" t="s">
        <v>1122</v>
      </c>
    </row>
    <row r="294" spans="2:18" x14ac:dyDescent="0.25">
      <c r="B294" s="135">
        <v>71</v>
      </c>
      <c r="C294" s="133">
        <v>4</v>
      </c>
      <c r="D294" s="133">
        <v>284</v>
      </c>
      <c r="E294" s="134" t="s">
        <v>1113</v>
      </c>
      <c r="F294" s="140">
        <v>0.90322916666666664</v>
      </c>
      <c r="G294" s="146" t="s">
        <v>394</v>
      </c>
      <c r="H294" s="146" t="s">
        <v>386</v>
      </c>
      <c r="I294" s="146" t="s">
        <v>1124</v>
      </c>
      <c r="J294" s="146" t="s">
        <v>9</v>
      </c>
      <c r="K294" s="146" t="s">
        <v>490</v>
      </c>
      <c r="L294" s="135">
        <v>47</v>
      </c>
      <c r="M294" s="135">
        <v>94</v>
      </c>
      <c r="N294" s="133">
        <v>68.3</v>
      </c>
      <c r="O294" s="133">
        <v>75.53</v>
      </c>
      <c r="P294" s="140">
        <v>0.1170486111111111</v>
      </c>
      <c r="Q294" s="147" t="s">
        <v>1126</v>
      </c>
      <c r="R294" s="148" t="s">
        <v>1125</v>
      </c>
    </row>
    <row r="295" spans="2:18" x14ac:dyDescent="0.25">
      <c r="B295" s="135">
        <v>72</v>
      </c>
      <c r="C295" s="133">
        <v>1</v>
      </c>
      <c r="D295" s="133">
        <v>285</v>
      </c>
      <c r="E295" s="134" t="s">
        <v>1127</v>
      </c>
      <c r="F295" s="140">
        <v>2.0972222222222222E-2</v>
      </c>
      <c r="G295" s="146" t="s">
        <v>479</v>
      </c>
      <c r="H295" s="146" t="s">
        <v>386</v>
      </c>
      <c r="I295" s="146" t="s">
        <v>172</v>
      </c>
      <c r="J295" s="146" t="s">
        <v>9</v>
      </c>
      <c r="K295" s="146" t="s">
        <v>490</v>
      </c>
      <c r="L295" s="135">
        <v>49</v>
      </c>
      <c r="M295" s="135">
        <v>98</v>
      </c>
      <c r="N295" s="133">
        <v>250</v>
      </c>
      <c r="O295" s="133">
        <v>17.649999999999999</v>
      </c>
      <c r="P295" s="140">
        <v>0.11520833333333334</v>
      </c>
      <c r="Q295" s="147" t="s">
        <v>1129</v>
      </c>
      <c r="R295" s="148" t="s">
        <v>1128</v>
      </c>
    </row>
    <row r="296" spans="2:18" x14ac:dyDescent="0.25">
      <c r="B296" s="135">
        <v>72</v>
      </c>
      <c r="C296" s="133">
        <v>2</v>
      </c>
      <c r="D296" s="133">
        <v>286</v>
      </c>
      <c r="E296" s="134" t="s">
        <v>1127</v>
      </c>
      <c r="F296" s="140">
        <v>0.13692129629629629</v>
      </c>
      <c r="G296" s="146" t="s">
        <v>487</v>
      </c>
      <c r="H296" s="146" t="s">
        <v>394</v>
      </c>
      <c r="I296" s="146" t="s">
        <v>268</v>
      </c>
      <c r="J296" s="146" t="s">
        <v>810</v>
      </c>
      <c r="K296" s="146" t="s">
        <v>483</v>
      </c>
      <c r="L296" s="135">
        <v>91</v>
      </c>
      <c r="M296" s="135">
        <v>181</v>
      </c>
      <c r="N296" s="133">
        <v>0</v>
      </c>
      <c r="O296" s="133">
        <v>-0.01</v>
      </c>
      <c r="P296" s="140">
        <v>0.14156250000000001</v>
      </c>
      <c r="Q296" s="147" t="s">
        <v>1221</v>
      </c>
      <c r="R296" s="148" t="s">
        <v>1130</v>
      </c>
    </row>
    <row r="297" spans="2:18" x14ac:dyDescent="0.25">
      <c r="B297" s="135">
        <v>72</v>
      </c>
      <c r="C297" s="133">
        <v>3</v>
      </c>
      <c r="D297" s="133">
        <v>287</v>
      </c>
      <c r="E297" s="134" t="s">
        <v>1127</v>
      </c>
      <c r="F297" s="140">
        <v>0.27922453703703703</v>
      </c>
      <c r="G297" s="146" t="s">
        <v>482</v>
      </c>
      <c r="H297" s="146" t="s">
        <v>486</v>
      </c>
      <c r="I297" s="146" t="s">
        <v>238</v>
      </c>
      <c r="J297" s="146" t="s">
        <v>810</v>
      </c>
      <c r="K297" s="146" t="s">
        <v>483</v>
      </c>
      <c r="L297" s="135">
        <v>179</v>
      </c>
      <c r="M297" s="135">
        <v>358</v>
      </c>
      <c r="N297" s="133">
        <v>0</v>
      </c>
      <c r="O297" s="133">
        <v>0</v>
      </c>
      <c r="P297" s="140">
        <v>0.16431712962962963</v>
      </c>
      <c r="Q297" s="147" t="s">
        <v>1132</v>
      </c>
      <c r="R297" s="148" t="s">
        <v>1131</v>
      </c>
    </row>
    <row r="298" spans="2:18" x14ac:dyDescent="0.25">
      <c r="B298" s="135">
        <v>72</v>
      </c>
      <c r="C298" s="133">
        <v>4</v>
      </c>
      <c r="D298" s="133">
        <v>288</v>
      </c>
      <c r="E298" s="134" t="s">
        <v>1127</v>
      </c>
      <c r="F298" s="140">
        <v>0.44427083333333334</v>
      </c>
      <c r="G298" s="146" t="s">
        <v>478</v>
      </c>
      <c r="H298" s="146" t="s">
        <v>267</v>
      </c>
      <c r="I298" s="146" t="s">
        <v>95</v>
      </c>
      <c r="J298" s="146" t="s">
        <v>810</v>
      </c>
      <c r="K298" s="146" t="s">
        <v>499</v>
      </c>
      <c r="L298" s="135">
        <v>58</v>
      </c>
      <c r="M298" s="135">
        <v>116</v>
      </c>
      <c r="N298" s="133">
        <v>0</v>
      </c>
      <c r="O298" s="133">
        <v>0.03</v>
      </c>
      <c r="P298" s="140">
        <v>0.13155092592592593</v>
      </c>
      <c r="Q298" s="147" t="s">
        <v>1134</v>
      </c>
      <c r="R298" s="148" t="s">
        <v>1133</v>
      </c>
    </row>
    <row r="299" spans="2:18" x14ac:dyDescent="0.25">
      <c r="B299" s="135">
        <v>73</v>
      </c>
      <c r="C299" s="133">
        <v>1</v>
      </c>
      <c r="D299" s="133">
        <v>289</v>
      </c>
      <c r="E299" s="134" t="s">
        <v>1127</v>
      </c>
      <c r="F299" s="140">
        <v>0.57656249999999998</v>
      </c>
      <c r="G299" s="146" t="s">
        <v>267</v>
      </c>
      <c r="H299" s="146" t="s">
        <v>479</v>
      </c>
      <c r="I299" s="146" t="s">
        <v>131</v>
      </c>
      <c r="J299" s="146" t="s">
        <v>810</v>
      </c>
      <c r="K299" s="146" t="s">
        <v>499</v>
      </c>
      <c r="L299" s="135">
        <v>124</v>
      </c>
      <c r="M299" s="135">
        <v>248</v>
      </c>
      <c r="N299" s="133">
        <v>-0.01</v>
      </c>
      <c r="O299" s="133">
        <v>0.02</v>
      </c>
      <c r="P299" s="140">
        <v>0.15089120370370371</v>
      </c>
      <c r="Q299" s="147" t="s">
        <v>1136</v>
      </c>
      <c r="R299" s="148" t="s">
        <v>1135</v>
      </c>
    </row>
    <row r="300" spans="2:18" x14ac:dyDescent="0.25">
      <c r="B300" s="135">
        <v>73</v>
      </c>
      <c r="C300" s="133">
        <v>2</v>
      </c>
      <c r="D300" s="133">
        <v>290</v>
      </c>
      <c r="E300" s="134" t="s">
        <v>1127</v>
      </c>
      <c r="F300" s="140">
        <v>0.7281712962962964</v>
      </c>
      <c r="G300" s="146" t="s">
        <v>486</v>
      </c>
      <c r="H300" s="146" t="s">
        <v>478</v>
      </c>
      <c r="I300" s="146" t="s">
        <v>261</v>
      </c>
      <c r="J300" s="146" t="s">
        <v>810</v>
      </c>
      <c r="K300" s="146" t="s">
        <v>499</v>
      </c>
      <c r="L300" s="135">
        <v>56</v>
      </c>
      <c r="M300" s="135">
        <v>111</v>
      </c>
      <c r="N300" s="133">
        <v>0</v>
      </c>
      <c r="O300" s="133">
        <v>0</v>
      </c>
      <c r="P300" s="140">
        <v>9.3101851851851838E-2</v>
      </c>
      <c r="Q300" s="147" t="s">
        <v>1138</v>
      </c>
      <c r="R300" s="148" t="s">
        <v>1137</v>
      </c>
    </row>
    <row r="301" spans="2:18" x14ac:dyDescent="0.25">
      <c r="B301" s="135">
        <v>73</v>
      </c>
      <c r="C301" s="133">
        <v>3</v>
      </c>
      <c r="D301" s="133">
        <v>291</v>
      </c>
      <c r="E301" s="134" t="s">
        <v>1127</v>
      </c>
      <c r="F301" s="140">
        <v>0.82203703703703701</v>
      </c>
      <c r="G301" s="146" t="s">
        <v>394</v>
      </c>
      <c r="H301" s="146" t="s">
        <v>482</v>
      </c>
      <c r="I301" s="146" t="s">
        <v>1139</v>
      </c>
      <c r="J301" s="146" t="s">
        <v>810</v>
      </c>
      <c r="K301" s="146" t="s">
        <v>499</v>
      </c>
      <c r="L301" s="135">
        <v>49</v>
      </c>
      <c r="M301" s="135">
        <v>98</v>
      </c>
      <c r="N301" s="133">
        <v>0.01</v>
      </c>
      <c r="O301" s="133">
        <v>0</v>
      </c>
      <c r="P301" s="140">
        <v>0.10975694444444445</v>
      </c>
      <c r="Q301" s="147" t="s">
        <v>1222</v>
      </c>
      <c r="R301" s="148" t="s">
        <v>1140</v>
      </c>
    </row>
    <row r="302" spans="2:18" x14ac:dyDescent="0.25">
      <c r="B302" s="135">
        <v>73</v>
      </c>
      <c r="C302" s="133">
        <v>4</v>
      </c>
      <c r="D302" s="133">
        <v>292</v>
      </c>
      <c r="E302" s="134" t="s">
        <v>1127</v>
      </c>
      <c r="F302" s="140">
        <v>0.93252314814814818</v>
      </c>
      <c r="G302" s="146" t="s">
        <v>386</v>
      </c>
      <c r="H302" s="146" t="s">
        <v>487</v>
      </c>
      <c r="I302" s="146" t="s">
        <v>116</v>
      </c>
      <c r="J302" s="146" t="s">
        <v>810</v>
      </c>
      <c r="K302" s="146" t="s">
        <v>499</v>
      </c>
      <c r="L302" s="135">
        <v>174</v>
      </c>
      <c r="M302" s="135">
        <v>347</v>
      </c>
      <c r="N302" s="133">
        <v>0.01</v>
      </c>
      <c r="O302" s="133">
        <v>0</v>
      </c>
      <c r="P302" s="140">
        <v>0.16408564814814816</v>
      </c>
      <c r="Q302" s="147" t="s">
        <v>1142</v>
      </c>
      <c r="R302" s="148" t="s">
        <v>1141</v>
      </c>
    </row>
    <row r="303" spans="2:18" x14ac:dyDescent="0.25">
      <c r="B303" s="135">
        <v>74</v>
      </c>
      <c r="C303" s="133">
        <v>1</v>
      </c>
      <c r="D303" s="133">
        <v>293</v>
      </c>
      <c r="E303" s="134" t="s">
        <v>1143</v>
      </c>
      <c r="F303" s="140">
        <v>9.7326388888888893E-2</v>
      </c>
      <c r="G303" s="146" t="s">
        <v>479</v>
      </c>
      <c r="H303" s="146" t="s">
        <v>487</v>
      </c>
      <c r="I303" s="146" t="s">
        <v>1144</v>
      </c>
      <c r="J303" s="146" t="s">
        <v>810</v>
      </c>
      <c r="K303" s="146" t="s">
        <v>483</v>
      </c>
      <c r="L303" s="135">
        <v>46</v>
      </c>
      <c r="M303" s="135">
        <v>91</v>
      </c>
      <c r="N303" s="133">
        <v>0</v>
      </c>
      <c r="O303" s="133">
        <v>0</v>
      </c>
      <c r="P303" s="140">
        <v>8.1365740740740738E-2</v>
      </c>
      <c r="Q303" s="147" t="s">
        <v>1146</v>
      </c>
      <c r="R303" s="148" t="s">
        <v>1145</v>
      </c>
    </row>
    <row r="304" spans="2:18" x14ac:dyDescent="0.25">
      <c r="B304" s="135">
        <v>74</v>
      </c>
      <c r="C304" s="133">
        <v>2</v>
      </c>
      <c r="D304" s="133">
        <v>294</v>
      </c>
      <c r="E304" s="134" t="s">
        <v>1143</v>
      </c>
      <c r="F304" s="140">
        <v>0.17940972222222221</v>
      </c>
      <c r="G304" s="146" t="s">
        <v>482</v>
      </c>
      <c r="H304" s="146" t="s">
        <v>386</v>
      </c>
      <c r="I304" s="146" t="s">
        <v>1147</v>
      </c>
      <c r="J304" s="146" t="s">
        <v>9</v>
      </c>
      <c r="K304" s="146" t="s">
        <v>490</v>
      </c>
      <c r="L304" s="135">
        <v>47</v>
      </c>
      <c r="M304" s="135">
        <v>94</v>
      </c>
      <c r="N304" s="133">
        <v>13.84</v>
      </c>
      <c r="O304" s="133">
        <v>12.85</v>
      </c>
      <c r="P304" s="140">
        <v>0.1273148148148148</v>
      </c>
      <c r="Q304" s="147" t="s">
        <v>1223</v>
      </c>
      <c r="R304" s="148" t="s">
        <v>1148</v>
      </c>
    </row>
    <row r="305" spans="2:18" x14ac:dyDescent="0.25">
      <c r="B305" s="135">
        <v>74</v>
      </c>
      <c r="C305" s="133">
        <v>3</v>
      </c>
      <c r="D305" s="133">
        <v>295</v>
      </c>
      <c r="E305" s="134" t="s">
        <v>1143</v>
      </c>
      <c r="F305" s="140">
        <v>0.30743055555555554</v>
      </c>
      <c r="G305" s="146" t="s">
        <v>478</v>
      </c>
      <c r="H305" s="146" t="s">
        <v>394</v>
      </c>
      <c r="I305" s="146" t="s">
        <v>1149</v>
      </c>
      <c r="J305" s="146" t="s">
        <v>9</v>
      </c>
      <c r="K305" s="146" t="s">
        <v>490</v>
      </c>
      <c r="L305" s="135">
        <v>55</v>
      </c>
      <c r="M305" s="135">
        <v>110</v>
      </c>
      <c r="N305" s="133">
        <v>10.23</v>
      </c>
      <c r="O305" s="133">
        <v>7</v>
      </c>
      <c r="P305" s="140">
        <v>0.11670138888888888</v>
      </c>
      <c r="Q305" s="147" t="s">
        <v>1224</v>
      </c>
      <c r="R305" s="148" t="s">
        <v>1150</v>
      </c>
    </row>
    <row r="306" spans="2:18" x14ac:dyDescent="0.25">
      <c r="B306" s="135">
        <v>74</v>
      </c>
      <c r="C306" s="133">
        <v>4</v>
      </c>
      <c r="D306" s="133">
        <v>296</v>
      </c>
      <c r="E306" s="134" t="s">
        <v>1143</v>
      </c>
      <c r="F306" s="140">
        <v>0.42486111111111113</v>
      </c>
      <c r="G306" s="146" t="s">
        <v>267</v>
      </c>
      <c r="H306" s="146" t="s">
        <v>486</v>
      </c>
      <c r="I306" s="146" t="s">
        <v>1151</v>
      </c>
      <c r="J306" s="146" t="s">
        <v>810</v>
      </c>
      <c r="K306" s="146" t="s">
        <v>499</v>
      </c>
      <c r="L306" s="135">
        <v>74</v>
      </c>
      <c r="M306" s="135">
        <v>147</v>
      </c>
      <c r="N306" s="133">
        <v>-0.03</v>
      </c>
      <c r="O306" s="133">
        <v>0</v>
      </c>
      <c r="P306" s="140">
        <v>0.13265046296296296</v>
      </c>
      <c r="Q306" s="147" t="s">
        <v>1153</v>
      </c>
      <c r="R306" s="148" t="s">
        <v>1152</v>
      </c>
    </row>
    <row r="307" spans="2:18" x14ac:dyDescent="0.25">
      <c r="B307" s="135">
        <v>75</v>
      </c>
      <c r="C307" s="133">
        <v>1</v>
      </c>
      <c r="D307" s="133">
        <v>297</v>
      </c>
      <c r="E307" s="134" t="s">
        <v>1143</v>
      </c>
      <c r="F307" s="140">
        <v>0.55822916666666667</v>
      </c>
      <c r="G307" s="146" t="s">
        <v>486</v>
      </c>
      <c r="H307" s="146" t="s">
        <v>479</v>
      </c>
      <c r="I307" s="146" t="s">
        <v>74</v>
      </c>
      <c r="J307" s="146" t="s">
        <v>810</v>
      </c>
      <c r="K307" s="146" t="s">
        <v>499</v>
      </c>
      <c r="L307" s="135">
        <v>78</v>
      </c>
      <c r="M307" s="135">
        <v>155</v>
      </c>
      <c r="N307" s="133">
        <v>0</v>
      </c>
      <c r="O307" s="133">
        <v>0</v>
      </c>
      <c r="P307" s="140">
        <v>0.13043981481481481</v>
      </c>
      <c r="Q307" s="147" t="s">
        <v>75</v>
      </c>
      <c r="R307" s="148" t="s">
        <v>1154</v>
      </c>
    </row>
    <row r="308" spans="2:18" x14ac:dyDescent="0.25">
      <c r="B308" s="135">
        <v>75</v>
      </c>
      <c r="C308" s="133">
        <v>2</v>
      </c>
      <c r="D308" s="133">
        <v>298</v>
      </c>
      <c r="E308" s="134" t="s">
        <v>1143</v>
      </c>
      <c r="F308" s="140">
        <v>0.6894097222222223</v>
      </c>
      <c r="G308" s="146" t="s">
        <v>394</v>
      </c>
      <c r="H308" s="146" t="s">
        <v>267</v>
      </c>
      <c r="I308" s="146" t="s">
        <v>1155</v>
      </c>
      <c r="J308" s="146" t="s">
        <v>810</v>
      </c>
      <c r="K308" s="146" t="s">
        <v>499</v>
      </c>
      <c r="L308" s="135">
        <v>47</v>
      </c>
      <c r="M308" s="135">
        <v>94</v>
      </c>
      <c r="N308" s="133">
        <v>0.01</v>
      </c>
      <c r="O308" s="133">
        <v>0.04</v>
      </c>
      <c r="P308" s="140">
        <v>0.11070601851851852</v>
      </c>
      <c r="Q308" s="147" t="s">
        <v>1157</v>
      </c>
      <c r="R308" s="148" t="s">
        <v>1156</v>
      </c>
    </row>
    <row r="309" spans="2:18" x14ac:dyDescent="0.25">
      <c r="B309" s="135">
        <v>75</v>
      </c>
      <c r="C309" s="133">
        <v>3</v>
      </c>
      <c r="D309" s="133">
        <v>299</v>
      </c>
      <c r="E309" s="134" t="s">
        <v>1143</v>
      </c>
      <c r="F309" s="140">
        <v>0.80082175925925936</v>
      </c>
      <c r="G309" s="146" t="s">
        <v>386</v>
      </c>
      <c r="H309" s="146" t="s">
        <v>478</v>
      </c>
      <c r="I309" s="146" t="s">
        <v>68</v>
      </c>
      <c r="J309" s="146" t="s">
        <v>810</v>
      </c>
      <c r="K309" s="146" t="s">
        <v>483</v>
      </c>
      <c r="L309" s="135">
        <v>58</v>
      </c>
      <c r="M309" s="135">
        <v>115</v>
      </c>
      <c r="N309" s="133">
        <v>0.01</v>
      </c>
      <c r="O309" s="133">
        <v>0</v>
      </c>
      <c r="P309" s="140">
        <v>0.11827546296296297</v>
      </c>
      <c r="Q309" s="147" t="s">
        <v>1159</v>
      </c>
      <c r="R309" s="148" t="s">
        <v>1158</v>
      </c>
    </row>
    <row r="310" spans="2:18" x14ac:dyDescent="0.25">
      <c r="B310" s="135">
        <v>75</v>
      </c>
      <c r="C310" s="133">
        <v>4</v>
      </c>
      <c r="D310" s="133">
        <v>300</v>
      </c>
      <c r="E310" s="134" t="s">
        <v>1143</v>
      </c>
      <c r="F310" s="140">
        <v>0.91986111111111113</v>
      </c>
      <c r="G310" s="146" t="s">
        <v>487</v>
      </c>
      <c r="H310" s="146" t="s">
        <v>482</v>
      </c>
      <c r="I310" s="146" t="s">
        <v>84</v>
      </c>
      <c r="J310" s="146" t="s">
        <v>29</v>
      </c>
      <c r="K310" s="146" t="s">
        <v>490</v>
      </c>
      <c r="L310" s="135">
        <v>61</v>
      </c>
      <c r="M310" s="135">
        <v>121</v>
      </c>
      <c r="N310" s="133">
        <v>-16.829999999999998</v>
      </c>
      <c r="O310" s="133">
        <v>-250</v>
      </c>
      <c r="P310" s="140">
        <v>0.1300462962962963</v>
      </c>
      <c r="Q310" s="147" t="s">
        <v>1161</v>
      </c>
      <c r="R310" s="148" t="s">
        <v>1160</v>
      </c>
    </row>
    <row r="311" spans="2:18" x14ac:dyDescent="0.25">
      <c r="B311" s="135">
        <v>76</v>
      </c>
      <c r="C311" s="133">
        <v>1</v>
      </c>
      <c r="D311" s="133">
        <v>301</v>
      </c>
      <c r="E311" s="134" t="s">
        <v>1162</v>
      </c>
      <c r="F311" s="140">
        <v>5.0625000000000003E-2</v>
      </c>
      <c r="G311" s="146" t="s">
        <v>479</v>
      </c>
      <c r="H311" s="146" t="s">
        <v>482</v>
      </c>
      <c r="I311" s="146" t="s">
        <v>1163</v>
      </c>
      <c r="J311" s="146" t="s">
        <v>810</v>
      </c>
      <c r="K311" s="146" t="s">
        <v>499</v>
      </c>
      <c r="L311" s="135">
        <v>109</v>
      </c>
      <c r="M311" s="135">
        <v>217</v>
      </c>
      <c r="N311" s="133">
        <v>0</v>
      </c>
      <c r="O311" s="133">
        <v>0</v>
      </c>
      <c r="P311" s="140">
        <v>0.14657407407407408</v>
      </c>
      <c r="Q311" s="147" t="s">
        <v>1165</v>
      </c>
      <c r="R311" s="148" t="s">
        <v>1164</v>
      </c>
    </row>
    <row r="312" spans="2:18" x14ac:dyDescent="0.25">
      <c r="B312" s="135">
        <v>76</v>
      </c>
      <c r="C312" s="133">
        <v>2</v>
      </c>
      <c r="D312" s="133">
        <v>302</v>
      </c>
      <c r="E312" s="134" t="s">
        <v>1162</v>
      </c>
      <c r="F312" s="140">
        <v>0.19796296296296298</v>
      </c>
      <c r="G312" s="146" t="s">
        <v>478</v>
      </c>
      <c r="H312" s="146" t="s">
        <v>487</v>
      </c>
      <c r="I312" s="146" t="s">
        <v>272</v>
      </c>
      <c r="J312" s="146" t="s">
        <v>9</v>
      </c>
      <c r="K312" s="146" t="s">
        <v>490</v>
      </c>
      <c r="L312" s="135">
        <v>79</v>
      </c>
      <c r="M312" s="135">
        <v>158</v>
      </c>
      <c r="N312" s="133">
        <v>132.72999999999999</v>
      </c>
      <c r="O312" s="133" t="s">
        <v>1166</v>
      </c>
      <c r="P312" s="140">
        <v>0.1366087962962963</v>
      </c>
      <c r="Q312" s="147" t="s">
        <v>1225</v>
      </c>
      <c r="R312" s="148" t="s">
        <v>1167</v>
      </c>
    </row>
    <row r="313" spans="2:18" x14ac:dyDescent="0.25">
      <c r="B313" s="135">
        <v>76</v>
      </c>
      <c r="C313" s="133">
        <v>3</v>
      </c>
      <c r="D313" s="133">
        <v>303</v>
      </c>
      <c r="E313" s="134" t="s">
        <v>1162</v>
      </c>
      <c r="F313" s="140">
        <v>0.33532407407407411</v>
      </c>
      <c r="G313" s="146" t="s">
        <v>267</v>
      </c>
      <c r="H313" s="146" t="s">
        <v>386</v>
      </c>
      <c r="I313" s="146" t="s">
        <v>1168</v>
      </c>
      <c r="J313" s="146" t="s">
        <v>9</v>
      </c>
      <c r="K313" s="146" t="s">
        <v>490</v>
      </c>
      <c r="L313" s="135">
        <v>92</v>
      </c>
      <c r="M313" s="135">
        <v>184</v>
      </c>
      <c r="N313" s="133">
        <v>148.94</v>
      </c>
      <c r="O313" s="133">
        <v>79.459999999999994</v>
      </c>
      <c r="P313" s="140">
        <v>0.1446875</v>
      </c>
      <c r="Q313" s="147" t="s">
        <v>1170</v>
      </c>
      <c r="R313" s="148" t="s">
        <v>1169</v>
      </c>
    </row>
    <row r="314" spans="2:18" x14ac:dyDescent="0.25">
      <c r="B314" s="135">
        <v>76</v>
      </c>
      <c r="C314" s="133">
        <v>4</v>
      </c>
      <c r="D314" s="133">
        <v>304</v>
      </c>
      <c r="E314" s="134" t="s">
        <v>1162</v>
      </c>
      <c r="F314" s="140">
        <v>0.48071759259259261</v>
      </c>
      <c r="G314" s="146" t="s">
        <v>486</v>
      </c>
      <c r="H314" s="146" t="s">
        <v>394</v>
      </c>
      <c r="I314" s="146" t="s">
        <v>1171</v>
      </c>
      <c r="J314" s="146" t="s">
        <v>29</v>
      </c>
      <c r="K314" s="146" t="s">
        <v>490</v>
      </c>
      <c r="L314" s="135">
        <v>67</v>
      </c>
      <c r="M314" s="135">
        <v>133</v>
      </c>
      <c r="N314" s="133">
        <v>-8.27</v>
      </c>
      <c r="O314" s="133">
        <v>-12.22</v>
      </c>
      <c r="P314" s="140">
        <v>0.13826388888888888</v>
      </c>
      <c r="Q314" s="147" t="s">
        <v>1226</v>
      </c>
      <c r="R314" s="148" t="s">
        <v>1172</v>
      </c>
    </row>
    <row r="315" spans="2:18" x14ac:dyDescent="0.25">
      <c r="B315" s="135">
        <v>77</v>
      </c>
      <c r="C315" s="133">
        <v>1</v>
      </c>
      <c r="D315" s="133">
        <v>305</v>
      </c>
      <c r="E315" s="134" t="s">
        <v>1162</v>
      </c>
      <c r="F315" s="140">
        <v>0.61968750000000006</v>
      </c>
      <c r="G315" s="146" t="s">
        <v>394</v>
      </c>
      <c r="H315" s="146" t="s">
        <v>479</v>
      </c>
      <c r="I315" s="146" t="s">
        <v>96</v>
      </c>
      <c r="J315" s="146" t="s">
        <v>810</v>
      </c>
      <c r="K315" s="146" t="s">
        <v>499</v>
      </c>
      <c r="L315" s="135">
        <v>48</v>
      </c>
      <c r="M315" s="135">
        <v>96</v>
      </c>
      <c r="N315" s="133">
        <v>0.01</v>
      </c>
      <c r="O315" s="133">
        <v>0</v>
      </c>
      <c r="P315" s="140">
        <v>0.10791666666666666</v>
      </c>
      <c r="Q315" s="147" t="s">
        <v>1174</v>
      </c>
      <c r="R315" s="148" t="s">
        <v>1173</v>
      </c>
    </row>
    <row r="316" spans="2:18" x14ac:dyDescent="0.25">
      <c r="B316" s="135">
        <v>77</v>
      </c>
      <c r="C316" s="133">
        <v>2</v>
      </c>
      <c r="D316" s="133">
        <v>306</v>
      </c>
      <c r="E316" s="134" t="s">
        <v>1162</v>
      </c>
      <c r="F316" s="140">
        <v>0.72834490740740743</v>
      </c>
      <c r="G316" s="146" t="s">
        <v>386</v>
      </c>
      <c r="H316" s="146" t="s">
        <v>486</v>
      </c>
      <c r="I316" s="146" t="s">
        <v>1175</v>
      </c>
      <c r="J316" s="146" t="s">
        <v>810</v>
      </c>
      <c r="K316" s="146" t="s">
        <v>499</v>
      </c>
      <c r="L316" s="135">
        <v>66</v>
      </c>
      <c r="M316" s="135">
        <v>132</v>
      </c>
      <c r="N316" s="133">
        <v>0.01</v>
      </c>
      <c r="O316" s="133">
        <v>0</v>
      </c>
      <c r="P316" s="140">
        <v>0.11869212962962962</v>
      </c>
      <c r="Q316" s="147" t="s">
        <v>1177</v>
      </c>
      <c r="R316" s="148" t="s">
        <v>1176</v>
      </c>
    </row>
    <row r="317" spans="2:18" x14ac:dyDescent="0.25">
      <c r="B317" s="135">
        <v>77</v>
      </c>
      <c r="C317" s="133">
        <v>3</v>
      </c>
      <c r="D317" s="133">
        <v>307</v>
      </c>
      <c r="E317" s="134" t="s">
        <v>1162</v>
      </c>
      <c r="F317" s="140">
        <v>0.84775462962962955</v>
      </c>
      <c r="G317" s="146" t="s">
        <v>487</v>
      </c>
      <c r="H317" s="146" t="s">
        <v>267</v>
      </c>
      <c r="I317" s="146" t="s">
        <v>1178</v>
      </c>
      <c r="J317" s="146" t="s">
        <v>810</v>
      </c>
      <c r="K317" s="146" t="s">
        <v>499</v>
      </c>
      <c r="L317" s="135">
        <v>123</v>
      </c>
      <c r="M317" s="135">
        <v>246</v>
      </c>
      <c r="N317" s="133">
        <v>0</v>
      </c>
      <c r="O317" s="133">
        <v>0.01</v>
      </c>
      <c r="P317" s="140">
        <v>0.15248842592592593</v>
      </c>
      <c r="Q317" s="147" t="s">
        <v>1180</v>
      </c>
      <c r="R317" s="148" t="s">
        <v>1179</v>
      </c>
    </row>
    <row r="318" spans="2:18" x14ac:dyDescent="0.25">
      <c r="B318" s="135">
        <v>77</v>
      </c>
      <c r="C318" s="133">
        <v>4</v>
      </c>
      <c r="D318" s="133">
        <v>308</v>
      </c>
      <c r="E318" s="134" t="s">
        <v>1181</v>
      </c>
      <c r="F318" s="140">
        <v>9.7222222222222209E-4</v>
      </c>
      <c r="G318" s="146" t="s">
        <v>482</v>
      </c>
      <c r="H318" s="146" t="s">
        <v>478</v>
      </c>
      <c r="I318" s="146" t="s">
        <v>1182</v>
      </c>
      <c r="J318" s="146" t="s">
        <v>810</v>
      </c>
      <c r="K318" s="146" t="s">
        <v>499</v>
      </c>
      <c r="L318" s="135">
        <v>116</v>
      </c>
      <c r="M318" s="135">
        <v>231</v>
      </c>
      <c r="N318" s="133">
        <v>0</v>
      </c>
      <c r="O318" s="133">
        <v>0</v>
      </c>
      <c r="P318" s="140">
        <v>0.15035879629629631</v>
      </c>
      <c r="Q318" s="147" t="s">
        <v>1184</v>
      </c>
      <c r="R318" s="148" t="s">
        <v>1183</v>
      </c>
    </row>
    <row r="319" spans="2:18" x14ac:dyDescent="0.25">
      <c r="B319" s="135">
        <v>78</v>
      </c>
      <c r="C319" s="133">
        <v>1</v>
      </c>
      <c r="D319" s="133">
        <v>309</v>
      </c>
      <c r="E319" s="134" t="s">
        <v>1181</v>
      </c>
      <c r="F319" s="140">
        <v>0.15207175925925925</v>
      </c>
      <c r="G319" s="146" t="s">
        <v>479</v>
      </c>
      <c r="H319" s="146" t="s">
        <v>478</v>
      </c>
      <c r="I319" s="146" t="s">
        <v>1118</v>
      </c>
      <c r="J319" s="146" t="s">
        <v>810</v>
      </c>
      <c r="K319" s="146" t="s">
        <v>499</v>
      </c>
      <c r="L319" s="135">
        <v>40</v>
      </c>
      <c r="M319" s="135">
        <v>80</v>
      </c>
      <c r="N319" s="133">
        <v>0</v>
      </c>
      <c r="O319" s="133">
        <v>-0.05</v>
      </c>
      <c r="P319" s="140">
        <v>8.3611111111111122E-2</v>
      </c>
      <c r="Q319" s="147" t="s">
        <v>1302</v>
      </c>
      <c r="R319" s="148" t="s">
        <v>1185</v>
      </c>
    </row>
    <row r="320" spans="2:18" x14ac:dyDescent="0.25">
      <c r="B320" s="135">
        <v>78</v>
      </c>
      <c r="C320" s="133">
        <v>2</v>
      </c>
      <c r="D320" s="133">
        <v>310</v>
      </c>
      <c r="E320" s="134" t="s">
        <v>1181</v>
      </c>
      <c r="F320" s="140">
        <v>0.23643518518518516</v>
      </c>
      <c r="G320" s="146" t="s">
        <v>482</v>
      </c>
      <c r="H320" s="146" t="s">
        <v>267</v>
      </c>
      <c r="I320" s="146" t="s">
        <v>1120</v>
      </c>
      <c r="J320" s="146" t="s">
        <v>810</v>
      </c>
      <c r="K320" s="146" t="s">
        <v>499</v>
      </c>
      <c r="L320" s="135">
        <v>81</v>
      </c>
      <c r="M320" s="135">
        <v>161</v>
      </c>
      <c r="N320" s="133">
        <v>0</v>
      </c>
      <c r="O320" s="133">
        <v>0</v>
      </c>
      <c r="P320" s="140">
        <v>0.14119212962962963</v>
      </c>
      <c r="Q320" s="147" t="s">
        <v>1303</v>
      </c>
      <c r="R320" s="148" t="s">
        <v>1186</v>
      </c>
    </row>
    <row r="321" spans="2:18" x14ac:dyDescent="0.25">
      <c r="B321" s="135">
        <v>78</v>
      </c>
      <c r="C321" s="133">
        <v>3</v>
      </c>
      <c r="D321" s="133">
        <v>311</v>
      </c>
      <c r="E321" s="134" t="s">
        <v>1181</v>
      </c>
      <c r="F321" s="140">
        <v>0.37834490740740739</v>
      </c>
      <c r="G321" s="146" t="s">
        <v>487</v>
      </c>
      <c r="H321" s="146" t="s">
        <v>486</v>
      </c>
      <c r="I321" s="146" t="s">
        <v>115</v>
      </c>
      <c r="J321" s="146" t="s">
        <v>9</v>
      </c>
      <c r="K321" s="146" t="s">
        <v>490</v>
      </c>
      <c r="L321" s="135">
        <v>53</v>
      </c>
      <c r="M321" s="135">
        <v>105</v>
      </c>
      <c r="N321" s="133">
        <v>47.74</v>
      </c>
      <c r="O321" s="133">
        <v>20.59</v>
      </c>
      <c r="P321" s="140">
        <v>0.11729166666666667</v>
      </c>
      <c r="Q321" s="147" t="s">
        <v>1123</v>
      </c>
      <c r="R321" s="148" t="s">
        <v>1187</v>
      </c>
    </row>
    <row r="322" spans="2:18" x14ac:dyDescent="0.25">
      <c r="B322" s="135">
        <v>78</v>
      </c>
      <c r="C322" s="133">
        <v>4</v>
      </c>
      <c r="D322" s="133">
        <v>312</v>
      </c>
      <c r="E322" s="134" t="s">
        <v>1181</v>
      </c>
      <c r="F322" s="140">
        <v>0.49636574074074075</v>
      </c>
      <c r="G322" s="146" t="s">
        <v>386</v>
      </c>
      <c r="H322" s="146" t="s">
        <v>394</v>
      </c>
      <c r="I322" s="146" t="s">
        <v>1124</v>
      </c>
      <c r="J322" s="146" t="s">
        <v>810</v>
      </c>
      <c r="K322" s="146" t="s">
        <v>499</v>
      </c>
      <c r="L322" s="135">
        <v>60</v>
      </c>
      <c r="M322" s="135">
        <v>119</v>
      </c>
      <c r="N322" s="133">
        <v>0.01</v>
      </c>
      <c r="O322" s="133">
        <v>-0.01</v>
      </c>
      <c r="P322" s="140">
        <v>0.12613425925925925</v>
      </c>
      <c r="Q322" s="147" t="s">
        <v>1126</v>
      </c>
      <c r="R322" s="148" t="s">
        <v>1188</v>
      </c>
    </row>
    <row r="323" spans="2:18" x14ac:dyDescent="0.25">
      <c r="B323" s="135">
        <v>79</v>
      </c>
      <c r="C323" s="133">
        <v>1</v>
      </c>
      <c r="D323" s="133">
        <v>313</v>
      </c>
      <c r="E323" s="134" t="s">
        <v>1181</v>
      </c>
      <c r="F323" s="140">
        <v>0.6231944444444445</v>
      </c>
      <c r="G323" s="146" t="s">
        <v>386</v>
      </c>
      <c r="H323" s="146" t="s">
        <v>479</v>
      </c>
      <c r="I323" s="146" t="s">
        <v>172</v>
      </c>
      <c r="J323" s="146" t="s">
        <v>810</v>
      </c>
      <c r="K323" s="146" t="s">
        <v>480</v>
      </c>
      <c r="L323" s="135">
        <v>67</v>
      </c>
      <c r="M323" s="135">
        <v>133</v>
      </c>
      <c r="N323" s="133">
        <v>0.31</v>
      </c>
      <c r="O323" s="133">
        <v>0</v>
      </c>
      <c r="P323" s="140">
        <v>0.12793981481481481</v>
      </c>
      <c r="Q323" s="147" t="s">
        <v>1129</v>
      </c>
      <c r="R323" s="148" t="s">
        <v>1189</v>
      </c>
    </row>
    <row r="324" spans="2:18" x14ac:dyDescent="0.25">
      <c r="B324" s="135">
        <v>79</v>
      </c>
      <c r="C324" s="133">
        <v>2</v>
      </c>
      <c r="D324" s="133">
        <v>314</v>
      </c>
      <c r="E324" s="134" t="s">
        <v>1181</v>
      </c>
      <c r="F324" s="140">
        <v>0.75189814814814815</v>
      </c>
      <c r="G324" s="146" t="s">
        <v>394</v>
      </c>
      <c r="H324" s="146" t="s">
        <v>487</v>
      </c>
      <c r="I324" s="146" t="s">
        <v>268</v>
      </c>
      <c r="J324" s="146" t="s">
        <v>9</v>
      </c>
      <c r="K324" s="146" t="s">
        <v>490</v>
      </c>
      <c r="L324" s="135">
        <v>217</v>
      </c>
      <c r="M324" s="135">
        <v>433</v>
      </c>
      <c r="N324" s="133">
        <v>12.08</v>
      </c>
      <c r="O324" s="133">
        <v>7.32</v>
      </c>
      <c r="P324" s="140">
        <v>0.17487268518518517</v>
      </c>
      <c r="Q324" s="147" t="s">
        <v>1221</v>
      </c>
      <c r="R324" s="148" t="s">
        <v>1190</v>
      </c>
    </row>
    <row r="325" spans="2:18" x14ac:dyDescent="0.25">
      <c r="B325" s="135">
        <v>79</v>
      </c>
      <c r="C325" s="133">
        <v>3</v>
      </c>
      <c r="D325" s="133">
        <v>315</v>
      </c>
      <c r="E325" s="134" t="s">
        <v>1181</v>
      </c>
      <c r="F325" s="140">
        <v>0.9275000000000001</v>
      </c>
      <c r="G325" s="146" t="s">
        <v>486</v>
      </c>
      <c r="H325" s="146" t="s">
        <v>482</v>
      </c>
      <c r="I325" s="146" t="s">
        <v>238</v>
      </c>
      <c r="J325" s="146" t="s">
        <v>29</v>
      </c>
      <c r="K325" s="146" t="s">
        <v>490</v>
      </c>
      <c r="L325" s="135">
        <v>59</v>
      </c>
      <c r="M325" s="135">
        <v>117</v>
      </c>
      <c r="N325" s="133">
        <v>-9.18</v>
      </c>
      <c r="O325" s="133">
        <v>-11.31</v>
      </c>
      <c r="P325" s="140">
        <v>0.1232638888888889</v>
      </c>
      <c r="Q325" s="147" t="s">
        <v>1132</v>
      </c>
      <c r="R325" s="148" t="s">
        <v>1191</v>
      </c>
    </row>
    <row r="326" spans="2:18" x14ac:dyDescent="0.25">
      <c r="B326" s="135">
        <v>79</v>
      </c>
      <c r="C326" s="133">
        <v>4</v>
      </c>
      <c r="D326" s="133">
        <v>316</v>
      </c>
      <c r="E326" s="134" t="s">
        <v>1192</v>
      </c>
      <c r="F326" s="140">
        <v>5.1481481481481482E-2</v>
      </c>
      <c r="G326" s="146" t="s">
        <v>267</v>
      </c>
      <c r="H326" s="146" t="s">
        <v>478</v>
      </c>
      <c r="I326" s="146" t="s">
        <v>95</v>
      </c>
      <c r="J326" s="146" t="s">
        <v>810</v>
      </c>
      <c r="K326" s="146" t="s">
        <v>499</v>
      </c>
      <c r="L326" s="135">
        <v>55</v>
      </c>
      <c r="M326" s="135">
        <v>110</v>
      </c>
      <c r="N326" s="133">
        <v>0</v>
      </c>
      <c r="O326" s="133">
        <v>0</v>
      </c>
      <c r="P326" s="140">
        <v>0.11434027777777778</v>
      </c>
      <c r="Q326" s="147" t="s">
        <v>1134</v>
      </c>
      <c r="R326" s="148" t="s">
        <v>1193</v>
      </c>
    </row>
    <row r="327" spans="2:18" x14ac:dyDescent="0.25">
      <c r="B327" s="135">
        <v>80</v>
      </c>
      <c r="C327" s="133">
        <v>1</v>
      </c>
      <c r="D327" s="133">
        <v>317</v>
      </c>
      <c r="E327" s="134" t="s">
        <v>1192</v>
      </c>
      <c r="F327" s="140">
        <v>0.1665625</v>
      </c>
      <c r="G327" s="146" t="s">
        <v>479</v>
      </c>
      <c r="H327" s="146" t="s">
        <v>267</v>
      </c>
      <c r="I327" s="146" t="s">
        <v>131</v>
      </c>
      <c r="J327" s="146" t="s">
        <v>810</v>
      </c>
      <c r="K327" s="146" t="s">
        <v>499</v>
      </c>
      <c r="L327" s="135">
        <v>54</v>
      </c>
      <c r="M327" s="135">
        <v>108</v>
      </c>
      <c r="N327" s="133">
        <v>0</v>
      </c>
      <c r="O327" s="133">
        <v>0.02</v>
      </c>
      <c r="P327" s="140">
        <v>0.1079976851851852</v>
      </c>
      <c r="Q327" s="147" t="s">
        <v>1136</v>
      </c>
      <c r="R327" s="148" t="s">
        <v>1194</v>
      </c>
    </row>
    <row r="328" spans="2:18" x14ac:dyDescent="0.25">
      <c r="B328" s="135">
        <v>80</v>
      </c>
      <c r="C328" s="133">
        <v>2</v>
      </c>
      <c r="D328" s="133">
        <v>318</v>
      </c>
      <c r="E328" s="134" t="s">
        <v>1192</v>
      </c>
      <c r="F328" s="140">
        <v>0.27526620370370369</v>
      </c>
      <c r="G328" s="146" t="s">
        <v>478</v>
      </c>
      <c r="H328" s="146" t="s">
        <v>486</v>
      </c>
      <c r="I328" s="146" t="s">
        <v>261</v>
      </c>
      <c r="J328" s="146" t="s">
        <v>9</v>
      </c>
      <c r="K328" s="146" t="s">
        <v>490</v>
      </c>
      <c r="L328" s="135">
        <v>58</v>
      </c>
      <c r="M328" s="135">
        <v>116</v>
      </c>
      <c r="N328" s="133">
        <v>12.95</v>
      </c>
      <c r="O328" s="133">
        <v>9.58</v>
      </c>
      <c r="P328" s="140">
        <v>0.12861111111111112</v>
      </c>
      <c r="Q328" s="147" t="s">
        <v>1138</v>
      </c>
      <c r="R328" s="148" t="s">
        <v>1195</v>
      </c>
    </row>
    <row r="329" spans="2:18" x14ac:dyDescent="0.25">
      <c r="B329" s="135">
        <v>80</v>
      </c>
      <c r="C329" s="133">
        <v>3</v>
      </c>
      <c r="D329" s="133">
        <v>319</v>
      </c>
      <c r="E329" s="134" t="s">
        <v>1192</v>
      </c>
      <c r="F329" s="140">
        <v>0.40461805555555558</v>
      </c>
      <c r="G329" s="146" t="s">
        <v>482</v>
      </c>
      <c r="H329" s="146" t="s">
        <v>394</v>
      </c>
      <c r="I329" s="146" t="s">
        <v>1139</v>
      </c>
      <c r="J329" s="146" t="s">
        <v>9</v>
      </c>
      <c r="K329" s="146" t="s">
        <v>490</v>
      </c>
      <c r="L329" s="135">
        <v>60</v>
      </c>
      <c r="M329" s="135">
        <v>120</v>
      </c>
      <c r="N329" s="133">
        <v>250</v>
      </c>
      <c r="O329" s="133">
        <v>10.52</v>
      </c>
      <c r="P329" s="140">
        <v>0.12949074074074074</v>
      </c>
      <c r="Q329" s="147" t="s">
        <v>1227</v>
      </c>
      <c r="R329" s="148" t="s">
        <v>1196</v>
      </c>
    </row>
    <row r="330" spans="2:18" x14ac:dyDescent="0.25">
      <c r="B330" s="135">
        <v>80</v>
      </c>
      <c r="C330" s="133">
        <v>4</v>
      </c>
      <c r="D330" s="133">
        <v>320</v>
      </c>
      <c r="E330" s="134" t="s">
        <v>1192</v>
      </c>
      <c r="F330" s="140">
        <v>0.53482638888888889</v>
      </c>
      <c r="G330" s="146" t="s">
        <v>487</v>
      </c>
      <c r="H330" s="146" t="s">
        <v>386</v>
      </c>
      <c r="I330" s="146" t="s">
        <v>116</v>
      </c>
      <c r="J330" s="146" t="s">
        <v>810</v>
      </c>
      <c r="K330" s="146" t="s">
        <v>499</v>
      </c>
      <c r="L330" s="135">
        <v>66</v>
      </c>
      <c r="M330" s="135">
        <v>132</v>
      </c>
      <c r="N330" s="133">
        <v>0</v>
      </c>
      <c r="O330" s="133">
        <v>-0.01</v>
      </c>
      <c r="P330" s="140">
        <v>0.11494212962962963</v>
      </c>
      <c r="Q330" s="147" t="s">
        <v>1142</v>
      </c>
      <c r="R330" s="148" t="s">
        <v>1197</v>
      </c>
    </row>
    <row r="331" spans="2:18" x14ac:dyDescent="0.25">
      <c r="B331" s="135">
        <v>81</v>
      </c>
      <c r="C331" s="133">
        <v>1</v>
      </c>
      <c r="D331" s="133">
        <v>321</v>
      </c>
      <c r="E331" s="134" t="s">
        <v>1192</v>
      </c>
      <c r="F331" s="140">
        <v>0.65049768518518525</v>
      </c>
      <c r="G331" s="146" t="s">
        <v>487</v>
      </c>
      <c r="H331" s="146" t="s">
        <v>479</v>
      </c>
      <c r="I331" s="146" t="s">
        <v>1144</v>
      </c>
      <c r="J331" s="146" t="s">
        <v>9</v>
      </c>
      <c r="K331" s="146" t="s">
        <v>490</v>
      </c>
      <c r="L331" s="135">
        <v>68</v>
      </c>
      <c r="M331" s="135">
        <v>135</v>
      </c>
      <c r="N331" s="133" t="s">
        <v>1198</v>
      </c>
      <c r="O331" s="133">
        <v>250</v>
      </c>
      <c r="P331" s="140">
        <v>0.13466435185185185</v>
      </c>
      <c r="Q331" s="147" t="s">
        <v>1146</v>
      </c>
      <c r="R331" s="148" t="s">
        <v>1199</v>
      </c>
    </row>
    <row r="332" spans="2:18" x14ac:dyDescent="0.25">
      <c r="B332" s="135">
        <v>81</v>
      </c>
      <c r="C332" s="133">
        <v>2</v>
      </c>
      <c r="D332" s="133">
        <v>322</v>
      </c>
      <c r="E332" s="134" t="s">
        <v>1192</v>
      </c>
      <c r="F332" s="140">
        <v>0.78591435185185177</v>
      </c>
      <c r="G332" s="146" t="s">
        <v>386</v>
      </c>
      <c r="H332" s="146" t="s">
        <v>482</v>
      </c>
      <c r="I332" s="146" t="s">
        <v>1147</v>
      </c>
      <c r="J332" s="146" t="s">
        <v>29</v>
      </c>
      <c r="K332" s="146" t="s">
        <v>490</v>
      </c>
      <c r="L332" s="135">
        <v>59</v>
      </c>
      <c r="M332" s="135">
        <v>117</v>
      </c>
      <c r="N332" s="133">
        <v>-14.69</v>
      </c>
      <c r="O332" s="133">
        <v>-250</v>
      </c>
      <c r="P332" s="140">
        <v>0.12121527777777778</v>
      </c>
      <c r="Q332" s="147" t="s">
        <v>1223</v>
      </c>
      <c r="R332" s="148" t="s">
        <v>1200</v>
      </c>
    </row>
    <row r="333" spans="2:18" x14ac:dyDescent="0.25">
      <c r="B333" s="135">
        <v>81</v>
      </c>
      <c r="C333" s="133">
        <v>3</v>
      </c>
      <c r="D333" s="133">
        <v>323</v>
      </c>
      <c r="E333" s="134" t="s">
        <v>1192</v>
      </c>
      <c r="F333" s="140">
        <v>0.90784722222222225</v>
      </c>
      <c r="G333" s="146" t="s">
        <v>394</v>
      </c>
      <c r="H333" s="146" t="s">
        <v>478</v>
      </c>
      <c r="I333" s="146" t="s">
        <v>1149</v>
      </c>
      <c r="J333" s="146" t="s">
        <v>810</v>
      </c>
      <c r="K333" s="146" t="s">
        <v>483</v>
      </c>
      <c r="L333" s="135">
        <v>57</v>
      </c>
      <c r="M333" s="135">
        <v>114</v>
      </c>
      <c r="N333" s="133">
        <v>0.01</v>
      </c>
      <c r="O333" s="133">
        <v>0</v>
      </c>
      <c r="P333" s="140">
        <v>0.12379629629629629</v>
      </c>
      <c r="Q333" s="147" t="s">
        <v>1202</v>
      </c>
      <c r="R333" s="148" t="s">
        <v>1201</v>
      </c>
    </row>
    <row r="334" spans="2:18" x14ac:dyDescent="0.25">
      <c r="B334" s="135">
        <v>81</v>
      </c>
      <c r="C334" s="133">
        <v>4</v>
      </c>
      <c r="D334" s="133">
        <v>324</v>
      </c>
      <c r="E334" s="134" t="s">
        <v>1203</v>
      </c>
      <c r="F334" s="140">
        <v>3.2407407407407406E-2</v>
      </c>
      <c r="G334" s="146" t="s">
        <v>486</v>
      </c>
      <c r="H334" s="146" t="s">
        <v>267</v>
      </c>
      <c r="I334" s="146" t="s">
        <v>1151</v>
      </c>
      <c r="J334" s="146" t="s">
        <v>810</v>
      </c>
      <c r="K334" s="146" t="s">
        <v>499</v>
      </c>
      <c r="L334" s="135">
        <v>56</v>
      </c>
      <c r="M334" s="135">
        <v>111</v>
      </c>
      <c r="N334" s="133">
        <v>0</v>
      </c>
      <c r="O334" s="133">
        <v>0.02</v>
      </c>
      <c r="P334" s="140">
        <v>0.10909722222222222</v>
      </c>
      <c r="Q334" s="147" t="s">
        <v>1153</v>
      </c>
      <c r="R334" s="148" t="s">
        <v>1204</v>
      </c>
    </row>
    <row r="335" spans="2:18" x14ac:dyDescent="0.25">
      <c r="B335" s="135">
        <v>82</v>
      </c>
      <c r="C335" s="133">
        <v>1</v>
      </c>
      <c r="D335" s="133">
        <v>325</v>
      </c>
      <c r="E335" s="134" t="s">
        <v>1203</v>
      </c>
      <c r="F335" s="140">
        <v>0.14222222222222222</v>
      </c>
      <c r="G335" s="146" t="s">
        <v>479</v>
      </c>
      <c r="H335" s="146" t="s">
        <v>486</v>
      </c>
      <c r="I335" s="146" t="s">
        <v>74</v>
      </c>
      <c r="J335" s="146" t="s">
        <v>810</v>
      </c>
      <c r="K335" s="146" t="s">
        <v>480</v>
      </c>
      <c r="L335" s="135">
        <v>68</v>
      </c>
      <c r="M335" s="135">
        <v>135</v>
      </c>
      <c r="N335" s="133">
        <v>0</v>
      </c>
      <c r="O335" s="133">
        <v>-0.62</v>
      </c>
      <c r="P335" s="140">
        <v>0.11255787037037036</v>
      </c>
      <c r="Q335" s="147" t="s">
        <v>75</v>
      </c>
      <c r="R335" s="148" t="s">
        <v>1205</v>
      </c>
    </row>
    <row r="336" spans="2:18" x14ac:dyDescent="0.25">
      <c r="B336" s="135">
        <v>82</v>
      </c>
      <c r="C336" s="133">
        <v>2</v>
      </c>
      <c r="D336" s="133">
        <v>326</v>
      </c>
      <c r="E336" s="134" t="s">
        <v>1203</v>
      </c>
      <c r="F336" s="140">
        <v>0.25550925925925927</v>
      </c>
      <c r="G336" s="146" t="s">
        <v>267</v>
      </c>
      <c r="H336" s="146" t="s">
        <v>394</v>
      </c>
      <c r="I336" s="146" t="s">
        <v>1155</v>
      </c>
      <c r="J336" s="146" t="s">
        <v>9</v>
      </c>
      <c r="K336" s="146" t="s">
        <v>490</v>
      </c>
      <c r="L336" s="135">
        <v>54</v>
      </c>
      <c r="M336" s="135">
        <v>108</v>
      </c>
      <c r="N336" s="133">
        <v>8.8000000000000007</v>
      </c>
      <c r="O336" s="133">
        <v>8.82</v>
      </c>
      <c r="P336" s="140">
        <v>0.12039351851851852</v>
      </c>
      <c r="Q336" s="147" t="s">
        <v>1157</v>
      </c>
      <c r="R336" s="148" t="s">
        <v>1206</v>
      </c>
    </row>
    <row r="337" spans="1:25" x14ac:dyDescent="0.25">
      <c r="B337" s="135">
        <v>82</v>
      </c>
      <c r="C337" s="133">
        <v>3</v>
      </c>
      <c r="D337" s="133">
        <v>327</v>
      </c>
      <c r="E337" s="134" t="s">
        <v>1203</v>
      </c>
      <c r="F337" s="140">
        <v>0.37660879629629629</v>
      </c>
      <c r="G337" s="146" t="s">
        <v>478</v>
      </c>
      <c r="H337" s="146" t="s">
        <v>386</v>
      </c>
      <c r="I337" s="146" t="s">
        <v>68</v>
      </c>
      <c r="J337" s="146" t="s">
        <v>9</v>
      </c>
      <c r="K337" s="146" t="s">
        <v>490</v>
      </c>
      <c r="L337" s="135">
        <v>47</v>
      </c>
      <c r="M337" s="135">
        <v>94</v>
      </c>
      <c r="N337" s="133" t="s">
        <v>1207</v>
      </c>
      <c r="O337" s="133">
        <v>7.18</v>
      </c>
      <c r="P337" s="140">
        <v>0.10895833333333334</v>
      </c>
      <c r="Q337" s="147" t="s">
        <v>1159</v>
      </c>
      <c r="R337" s="148" t="s">
        <v>1208</v>
      </c>
    </row>
    <row r="338" spans="1:25" x14ac:dyDescent="0.25">
      <c r="B338" s="135">
        <v>82</v>
      </c>
      <c r="C338" s="133">
        <v>4</v>
      </c>
      <c r="D338" s="133">
        <v>328</v>
      </c>
      <c r="E338" s="134" t="s">
        <v>1203</v>
      </c>
      <c r="F338" s="140">
        <v>0.48631944444444447</v>
      </c>
      <c r="G338" s="146" t="s">
        <v>482</v>
      </c>
      <c r="H338" s="146" t="s">
        <v>487</v>
      </c>
      <c r="I338" s="146" t="s">
        <v>84</v>
      </c>
      <c r="J338" s="146" t="s">
        <v>9</v>
      </c>
      <c r="K338" s="146" t="s">
        <v>490</v>
      </c>
      <c r="L338" s="135">
        <v>116</v>
      </c>
      <c r="M338" s="135">
        <v>232</v>
      </c>
      <c r="N338" s="133">
        <v>250</v>
      </c>
      <c r="O338" s="133" t="s">
        <v>1198</v>
      </c>
      <c r="P338" s="140">
        <v>0.15104166666666666</v>
      </c>
      <c r="Q338" s="147" t="s">
        <v>1161</v>
      </c>
      <c r="R338" s="148" t="s">
        <v>1285</v>
      </c>
    </row>
    <row r="339" spans="1:25" x14ac:dyDescent="0.25">
      <c r="B339" s="135">
        <v>83</v>
      </c>
      <c r="C339" s="133">
        <v>1</v>
      </c>
      <c r="D339" s="133">
        <v>329</v>
      </c>
      <c r="E339" s="134" t="s">
        <v>1203</v>
      </c>
      <c r="F339" s="140">
        <v>0.63809027777777783</v>
      </c>
      <c r="G339" s="146" t="s">
        <v>482</v>
      </c>
      <c r="H339" s="146" t="s">
        <v>479</v>
      </c>
      <c r="I339" s="146" t="s">
        <v>1163</v>
      </c>
      <c r="J339" s="146" t="s">
        <v>810</v>
      </c>
      <c r="K339" s="146" t="s">
        <v>499</v>
      </c>
      <c r="L339" s="135">
        <v>72</v>
      </c>
      <c r="M339" s="135">
        <v>144</v>
      </c>
      <c r="N339" s="133">
        <v>0</v>
      </c>
      <c r="O339" s="133">
        <v>0</v>
      </c>
      <c r="P339" s="140">
        <v>0.12593750000000001</v>
      </c>
      <c r="Q339" s="147" t="s">
        <v>1165</v>
      </c>
      <c r="R339" s="148" t="s">
        <v>1286</v>
      </c>
    </row>
    <row r="340" spans="1:25" x14ac:dyDescent="0.25">
      <c r="B340" s="135">
        <v>83</v>
      </c>
      <c r="C340" s="133">
        <v>2</v>
      </c>
      <c r="D340" s="133">
        <v>330</v>
      </c>
      <c r="E340" s="134" t="s">
        <v>1203</v>
      </c>
      <c r="F340" s="140">
        <v>0.76478009259259261</v>
      </c>
      <c r="G340" s="146" t="s">
        <v>487</v>
      </c>
      <c r="H340" s="146" t="s">
        <v>478</v>
      </c>
      <c r="I340" s="146" t="s">
        <v>263</v>
      </c>
      <c r="J340" s="146" t="s">
        <v>810</v>
      </c>
      <c r="K340" s="146" t="s">
        <v>499</v>
      </c>
      <c r="L340" s="135">
        <v>57</v>
      </c>
      <c r="M340" s="135">
        <v>114</v>
      </c>
      <c r="N340" s="133">
        <v>0</v>
      </c>
      <c r="O340" s="133">
        <v>0</v>
      </c>
      <c r="P340" s="140">
        <v>0.11056712962962963</v>
      </c>
      <c r="Q340" s="147" t="s">
        <v>1288</v>
      </c>
      <c r="R340" s="148" t="s">
        <v>1287</v>
      </c>
    </row>
    <row r="341" spans="1:25" x14ac:dyDescent="0.25">
      <c r="B341" s="135">
        <v>83</v>
      </c>
      <c r="C341" s="133">
        <v>3</v>
      </c>
      <c r="D341" s="133">
        <v>331</v>
      </c>
      <c r="E341" s="134" t="s">
        <v>1203</v>
      </c>
      <c r="F341" s="140">
        <v>0.87609953703703702</v>
      </c>
      <c r="G341" s="146" t="s">
        <v>386</v>
      </c>
      <c r="H341" s="146" t="s">
        <v>267</v>
      </c>
      <c r="I341" s="146" t="s">
        <v>1168</v>
      </c>
      <c r="J341" s="146" t="s">
        <v>29</v>
      </c>
      <c r="K341" s="146" t="s">
        <v>490</v>
      </c>
      <c r="L341" s="135">
        <v>57</v>
      </c>
      <c r="M341" s="135">
        <v>113</v>
      </c>
      <c r="N341" s="133">
        <v>-6.9</v>
      </c>
      <c r="O341" s="133">
        <v>-148.94</v>
      </c>
      <c r="P341" s="140">
        <v>0.11861111111111111</v>
      </c>
      <c r="Q341" s="147" t="s">
        <v>1290</v>
      </c>
      <c r="R341" s="148" t="s">
        <v>1289</v>
      </c>
    </row>
    <row r="342" spans="1:25" x14ac:dyDescent="0.25">
      <c r="B342" s="135">
        <v>83</v>
      </c>
      <c r="C342" s="133">
        <v>4</v>
      </c>
      <c r="D342" s="133">
        <v>332</v>
      </c>
      <c r="E342" s="134" t="s">
        <v>1203</v>
      </c>
      <c r="F342" s="140">
        <v>0.99540509259259258</v>
      </c>
      <c r="G342" s="146" t="s">
        <v>394</v>
      </c>
      <c r="H342" s="146" t="s">
        <v>486</v>
      </c>
      <c r="I342" s="146" t="s">
        <v>1171</v>
      </c>
      <c r="J342" s="146" t="s">
        <v>810</v>
      </c>
      <c r="K342" s="146" t="s">
        <v>499</v>
      </c>
      <c r="L342" s="135">
        <v>59</v>
      </c>
      <c r="M342" s="135">
        <v>117</v>
      </c>
      <c r="N342" s="133">
        <v>0.01</v>
      </c>
      <c r="O342" s="133">
        <v>0</v>
      </c>
      <c r="P342" s="140">
        <v>0.11812499999999999</v>
      </c>
      <c r="Q342" s="147" t="s">
        <v>1226</v>
      </c>
      <c r="R342" s="148" t="s">
        <v>1291</v>
      </c>
    </row>
    <row r="343" spans="1:25" x14ac:dyDescent="0.25">
      <c r="B343" s="135">
        <v>84</v>
      </c>
      <c r="C343" s="133">
        <v>1</v>
      </c>
      <c r="D343" s="133">
        <v>333</v>
      </c>
      <c r="E343" s="134" t="s">
        <v>1292</v>
      </c>
      <c r="F343" s="140">
        <v>0.11425925925925927</v>
      </c>
      <c r="G343" s="146" t="s">
        <v>479</v>
      </c>
      <c r="H343" s="146" t="s">
        <v>394</v>
      </c>
      <c r="I343" s="146" t="s">
        <v>96</v>
      </c>
      <c r="J343" s="146" t="s">
        <v>9</v>
      </c>
      <c r="K343" s="146" t="s">
        <v>490</v>
      </c>
      <c r="L343" s="135">
        <v>53</v>
      </c>
      <c r="M343" s="135">
        <v>106</v>
      </c>
      <c r="N343" s="133">
        <v>21.33</v>
      </c>
      <c r="O343" s="133">
        <v>12.79</v>
      </c>
      <c r="P343" s="140">
        <v>0.11917824074074074</v>
      </c>
      <c r="Q343" s="147" t="s">
        <v>1174</v>
      </c>
      <c r="R343" s="148" t="s">
        <v>1293</v>
      </c>
    </row>
    <row r="344" spans="1:25" x14ac:dyDescent="0.25">
      <c r="B344" s="135">
        <v>84</v>
      </c>
      <c r="C344" s="133">
        <v>2</v>
      </c>
      <c r="D344" s="133">
        <v>334</v>
      </c>
      <c r="E344" s="134" t="s">
        <v>1292</v>
      </c>
      <c r="F344" s="140">
        <v>0.23416666666666666</v>
      </c>
      <c r="G344" s="146" t="s">
        <v>486</v>
      </c>
      <c r="H344" s="146" t="s">
        <v>386</v>
      </c>
      <c r="I344" s="146" t="s">
        <v>1175</v>
      </c>
      <c r="J344" s="146" t="s">
        <v>810</v>
      </c>
      <c r="K344" s="146" t="s">
        <v>499</v>
      </c>
      <c r="L344" s="135">
        <v>69</v>
      </c>
      <c r="M344" s="135">
        <v>138</v>
      </c>
      <c r="N344" s="133">
        <v>0</v>
      </c>
      <c r="O344" s="133">
        <v>-0.01</v>
      </c>
      <c r="P344" s="140">
        <v>0.1300462962962963</v>
      </c>
      <c r="Q344" s="147" t="s">
        <v>1177</v>
      </c>
      <c r="R344" s="148" t="s">
        <v>1294</v>
      </c>
    </row>
    <row r="345" spans="1:25" x14ac:dyDescent="0.25">
      <c r="B345" s="135">
        <v>84</v>
      </c>
      <c r="C345" s="133">
        <v>3</v>
      </c>
      <c r="D345" s="133">
        <v>335</v>
      </c>
      <c r="E345" s="134" t="s">
        <v>1292</v>
      </c>
      <c r="F345" s="140">
        <v>0.36494212962962963</v>
      </c>
      <c r="G345" s="146" t="s">
        <v>267</v>
      </c>
      <c r="H345" s="146" t="s">
        <v>487</v>
      </c>
      <c r="I345" s="146" t="s">
        <v>1178</v>
      </c>
      <c r="J345" s="146" t="s">
        <v>810</v>
      </c>
      <c r="K345" s="146" t="s">
        <v>480</v>
      </c>
      <c r="L345" s="155">
        <v>82</v>
      </c>
      <c r="M345" s="135">
        <v>164</v>
      </c>
      <c r="N345" s="133">
        <v>-0.01</v>
      </c>
      <c r="O345" s="133">
        <v>0</v>
      </c>
      <c r="P345" s="140">
        <v>0.14303240740740741</v>
      </c>
      <c r="Q345" s="147" t="s">
        <v>1180</v>
      </c>
      <c r="R345" s="148" t="s">
        <v>1295</v>
      </c>
    </row>
    <row r="346" spans="1:25" x14ac:dyDescent="0.25">
      <c r="B346" s="155">
        <v>84</v>
      </c>
      <c r="C346" s="133">
        <v>4</v>
      </c>
      <c r="D346" s="133">
        <v>336</v>
      </c>
      <c r="E346" s="134" t="s">
        <v>1292</v>
      </c>
      <c r="F346" s="140">
        <v>0.50869212962962962</v>
      </c>
      <c r="G346" s="146" t="s">
        <v>478</v>
      </c>
      <c r="H346" s="146" t="s">
        <v>482</v>
      </c>
      <c r="I346" s="133" t="s">
        <v>1182</v>
      </c>
      <c r="J346" s="151" t="s">
        <v>9</v>
      </c>
      <c r="K346" s="146" t="s">
        <v>490</v>
      </c>
      <c r="L346" s="152">
        <v>56</v>
      </c>
      <c r="M346" s="155">
        <v>112</v>
      </c>
      <c r="N346" s="133">
        <v>55.69</v>
      </c>
      <c r="O346" s="133">
        <v>250</v>
      </c>
      <c r="P346" s="140">
        <v>0.12295138888888889</v>
      </c>
      <c r="Q346" s="136" t="s">
        <v>1184</v>
      </c>
      <c r="R346" s="137" t="s">
        <v>1306</v>
      </c>
    </row>
    <row r="347" spans="1:25" x14ac:dyDescent="0.25">
      <c r="A347" s="252" t="s">
        <v>123</v>
      </c>
      <c r="B347" s="252" t="s">
        <v>123</v>
      </c>
      <c r="C347" s="252" t="s">
        <v>123</v>
      </c>
      <c r="D347" s="252" t="s">
        <v>123</v>
      </c>
      <c r="E347" s="252" t="s">
        <v>123</v>
      </c>
      <c r="F347" s="252" t="s">
        <v>123</v>
      </c>
      <c r="G347" s="252" t="s">
        <v>123</v>
      </c>
      <c r="H347" s="252" t="s">
        <v>123</v>
      </c>
      <c r="I347" s="252" t="s">
        <v>123</v>
      </c>
      <c r="J347" s="252" t="s">
        <v>123</v>
      </c>
      <c r="K347" s="252" t="s">
        <v>123</v>
      </c>
      <c r="L347" s="252" t="s">
        <v>123</v>
      </c>
      <c r="M347" s="252" t="s">
        <v>123</v>
      </c>
      <c r="N347" s="252" t="s">
        <v>123</v>
      </c>
      <c r="O347" s="252" t="s">
        <v>123</v>
      </c>
      <c r="P347" s="252" t="s">
        <v>123</v>
      </c>
      <c r="Q347" s="252" t="s">
        <v>123</v>
      </c>
      <c r="R347" s="252" t="s">
        <v>123</v>
      </c>
      <c r="S347" s="252" t="s">
        <v>123</v>
      </c>
      <c r="T347" s="252" t="s">
        <v>123</v>
      </c>
      <c r="U347" s="252" t="s">
        <v>123</v>
      </c>
      <c r="V347" s="252" t="s">
        <v>123</v>
      </c>
      <c r="W347" s="252" t="s">
        <v>123</v>
      </c>
      <c r="X347" s="252" t="s">
        <v>123</v>
      </c>
      <c r="Y347" s="252" t="s">
        <v>123</v>
      </c>
    </row>
    <row r="349" spans="1:25" x14ac:dyDescent="0.25">
      <c r="G349" s="146"/>
      <c r="H349" s="146"/>
      <c r="I349" s="146"/>
      <c r="K349" s="146"/>
      <c r="Q349" s="147"/>
      <c r="R349" s="148"/>
    </row>
    <row r="367" spans="16:16" x14ac:dyDescent="0.25">
      <c r="P367" s="140">
        <v>0.13263888888888889</v>
      </c>
    </row>
    <row r="368" spans="16:16" x14ac:dyDescent="0.25">
      <c r="P368" s="140">
        <f>SUM(P370:P381)/12</f>
        <v>0.13193190586419754</v>
      </c>
    </row>
    <row r="370" spans="2:18" x14ac:dyDescent="0.25">
      <c r="B370" s="156">
        <v>9</v>
      </c>
      <c r="C370" s="133">
        <v>4</v>
      </c>
      <c r="D370" s="133">
        <v>36</v>
      </c>
      <c r="E370" s="134" t="s">
        <v>925</v>
      </c>
      <c r="F370" s="140">
        <v>0.97379629629629638</v>
      </c>
      <c r="G370" s="146" t="s">
        <v>267</v>
      </c>
      <c r="H370" s="146" t="s">
        <v>478</v>
      </c>
      <c r="I370" s="146" t="s">
        <v>541</v>
      </c>
      <c r="J370" s="146" t="s">
        <v>810</v>
      </c>
      <c r="K370" s="146" t="s">
        <v>499</v>
      </c>
      <c r="L370" s="156">
        <v>67</v>
      </c>
      <c r="M370" s="156">
        <v>134</v>
      </c>
      <c r="N370" s="133">
        <v>-0.02</v>
      </c>
      <c r="O370" s="133">
        <v>0</v>
      </c>
      <c r="P370" s="140">
        <v>0.12973379629629631</v>
      </c>
      <c r="Q370" s="147" t="s">
        <v>543</v>
      </c>
      <c r="R370" s="148" t="s">
        <v>542</v>
      </c>
    </row>
    <row r="371" spans="2:18" x14ac:dyDescent="0.25">
      <c r="B371" s="156">
        <v>23</v>
      </c>
      <c r="C371" s="133">
        <v>4</v>
      </c>
      <c r="D371" s="133">
        <v>92</v>
      </c>
      <c r="E371" s="134" t="s">
        <v>948</v>
      </c>
      <c r="F371" s="140">
        <v>0.81616898148148154</v>
      </c>
      <c r="G371" s="146" t="s">
        <v>267</v>
      </c>
      <c r="H371" s="146" t="s">
        <v>478</v>
      </c>
      <c r="I371" s="146" t="s">
        <v>111</v>
      </c>
      <c r="J371" s="146" t="s">
        <v>810</v>
      </c>
      <c r="K371" s="146" t="s">
        <v>499</v>
      </c>
      <c r="L371" s="156">
        <v>49</v>
      </c>
      <c r="M371" s="156">
        <v>97</v>
      </c>
      <c r="N371" s="133">
        <v>0.02</v>
      </c>
      <c r="O371" s="133">
        <v>0</v>
      </c>
      <c r="P371" s="140">
        <v>0.10980324074074073</v>
      </c>
      <c r="Q371" s="147" t="s">
        <v>112</v>
      </c>
      <c r="R371" s="148" t="s">
        <v>624</v>
      </c>
    </row>
    <row r="372" spans="2:18" x14ac:dyDescent="0.25">
      <c r="B372" s="156">
        <v>37</v>
      </c>
      <c r="C372" s="133">
        <v>4</v>
      </c>
      <c r="D372" s="133">
        <v>148</v>
      </c>
      <c r="E372" s="134" t="s">
        <v>964</v>
      </c>
      <c r="F372" s="140">
        <v>0.98604166666666659</v>
      </c>
      <c r="G372" s="146" t="s">
        <v>267</v>
      </c>
      <c r="H372" s="146" t="s">
        <v>478</v>
      </c>
      <c r="I372" s="146" t="s">
        <v>80</v>
      </c>
      <c r="J372" s="146" t="s">
        <v>810</v>
      </c>
      <c r="K372" s="146" t="s">
        <v>499</v>
      </c>
      <c r="L372" s="156">
        <v>82</v>
      </c>
      <c r="M372" s="156">
        <v>163</v>
      </c>
      <c r="N372" s="133">
        <v>0.03</v>
      </c>
      <c r="O372" s="133">
        <v>0</v>
      </c>
      <c r="P372" s="140">
        <v>0.13996527777777779</v>
      </c>
      <c r="Q372" s="147" t="s">
        <v>654</v>
      </c>
      <c r="R372" s="148" t="s">
        <v>697</v>
      </c>
    </row>
    <row r="373" spans="2:18" x14ac:dyDescent="0.25">
      <c r="B373" s="156">
        <v>51</v>
      </c>
      <c r="C373" s="133">
        <v>4</v>
      </c>
      <c r="D373" s="133">
        <v>204</v>
      </c>
      <c r="E373" s="134" t="s">
        <v>984</v>
      </c>
      <c r="F373" s="140">
        <v>0.84158564814814818</v>
      </c>
      <c r="G373" s="146" t="s">
        <v>267</v>
      </c>
      <c r="H373" s="146" t="s">
        <v>478</v>
      </c>
      <c r="I373" s="146" t="s">
        <v>728</v>
      </c>
      <c r="J373" s="146" t="s">
        <v>810</v>
      </c>
      <c r="K373" s="146" t="s">
        <v>499</v>
      </c>
      <c r="L373" s="156">
        <v>61</v>
      </c>
      <c r="M373" s="156">
        <v>121</v>
      </c>
      <c r="N373" s="133">
        <v>-0.01</v>
      </c>
      <c r="O373" s="133">
        <v>0</v>
      </c>
      <c r="P373" s="140">
        <v>0.11634259259259259</v>
      </c>
      <c r="Q373" s="147" t="s">
        <v>730</v>
      </c>
      <c r="R373" s="148" t="s">
        <v>991</v>
      </c>
    </row>
    <row r="374" spans="2:18" x14ac:dyDescent="0.25">
      <c r="B374" s="156">
        <v>65</v>
      </c>
      <c r="C374" s="133">
        <v>4</v>
      </c>
      <c r="D374" s="133">
        <v>260</v>
      </c>
      <c r="E374" s="134" t="s">
        <v>1085</v>
      </c>
      <c r="F374" s="140">
        <v>0.79778935185185185</v>
      </c>
      <c r="G374" s="146" t="s">
        <v>267</v>
      </c>
      <c r="H374" s="146" t="s">
        <v>478</v>
      </c>
      <c r="I374" s="146" t="s">
        <v>1031</v>
      </c>
      <c r="J374" s="146" t="s">
        <v>810</v>
      </c>
      <c r="K374" s="146" t="s">
        <v>499</v>
      </c>
      <c r="L374" s="156">
        <v>198</v>
      </c>
      <c r="M374" s="156">
        <v>396</v>
      </c>
      <c r="N374" s="133">
        <v>0</v>
      </c>
      <c r="O374" s="133">
        <v>0</v>
      </c>
      <c r="P374" s="140">
        <v>0.17023148148148148</v>
      </c>
      <c r="Q374" s="147" t="s">
        <v>1033</v>
      </c>
      <c r="R374" s="148" t="s">
        <v>1092</v>
      </c>
    </row>
    <row r="375" spans="2:18" x14ac:dyDescent="0.25">
      <c r="B375" s="156">
        <v>79</v>
      </c>
      <c r="C375" s="133">
        <v>4</v>
      </c>
      <c r="D375" s="133">
        <v>316</v>
      </c>
      <c r="E375" s="134" t="s">
        <v>1192</v>
      </c>
      <c r="F375" s="140">
        <v>5.1481481481481482E-2</v>
      </c>
      <c r="G375" s="146" t="s">
        <v>267</v>
      </c>
      <c r="H375" s="146" t="s">
        <v>478</v>
      </c>
      <c r="I375" s="146" t="s">
        <v>95</v>
      </c>
      <c r="J375" s="146" t="s">
        <v>810</v>
      </c>
      <c r="K375" s="146" t="s">
        <v>499</v>
      </c>
      <c r="L375" s="156">
        <v>55</v>
      </c>
      <c r="M375" s="156">
        <v>110</v>
      </c>
      <c r="N375" s="133">
        <v>0</v>
      </c>
      <c r="O375" s="133">
        <v>0</v>
      </c>
      <c r="P375" s="140">
        <v>0.11434027777777778</v>
      </c>
      <c r="Q375" s="147" t="s">
        <v>1134</v>
      </c>
      <c r="R375" s="148" t="s">
        <v>1193</v>
      </c>
    </row>
    <row r="376" spans="2:18" x14ac:dyDescent="0.25">
      <c r="B376" s="156">
        <v>2</v>
      </c>
      <c r="C376" s="133">
        <v>4</v>
      </c>
      <c r="D376" s="133">
        <v>8</v>
      </c>
      <c r="E376" s="134" t="s">
        <v>917</v>
      </c>
      <c r="F376" s="140">
        <v>0.58737268518518515</v>
      </c>
      <c r="G376" s="146" t="s">
        <v>478</v>
      </c>
      <c r="H376" s="146" t="s">
        <v>267</v>
      </c>
      <c r="I376" s="146" t="s">
        <v>164</v>
      </c>
      <c r="J376" s="146" t="s">
        <v>810</v>
      </c>
      <c r="K376" s="146" t="s">
        <v>499</v>
      </c>
      <c r="L376" s="156">
        <v>108</v>
      </c>
      <c r="M376" s="156">
        <v>215</v>
      </c>
      <c r="N376" s="133">
        <v>0</v>
      </c>
      <c r="O376" s="133">
        <v>0.02</v>
      </c>
      <c r="P376" s="140">
        <v>0.14883101851851852</v>
      </c>
      <c r="Q376" s="147" t="s">
        <v>501</v>
      </c>
      <c r="R376" s="148" t="s">
        <v>500</v>
      </c>
    </row>
    <row r="377" spans="2:18" x14ac:dyDescent="0.25">
      <c r="B377" s="156">
        <v>16</v>
      </c>
      <c r="C377" s="133">
        <v>4</v>
      </c>
      <c r="D377" s="133">
        <v>64</v>
      </c>
      <c r="E377" s="134" t="s">
        <v>936</v>
      </c>
      <c r="F377" s="140">
        <v>0.41461805555555559</v>
      </c>
      <c r="G377" s="146" t="s">
        <v>478</v>
      </c>
      <c r="H377" s="146" t="s">
        <v>267</v>
      </c>
      <c r="I377" s="146" t="s">
        <v>111</v>
      </c>
      <c r="J377" s="146" t="s">
        <v>810</v>
      </c>
      <c r="K377" s="146" t="s">
        <v>480</v>
      </c>
      <c r="L377" s="156">
        <v>58</v>
      </c>
      <c r="M377" s="156">
        <v>115</v>
      </c>
      <c r="N377" s="133">
        <v>0</v>
      </c>
      <c r="O377" s="133">
        <v>0.01</v>
      </c>
      <c r="P377" s="140">
        <v>0.11467592592592592</v>
      </c>
      <c r="Q377" s="147" t="s">
        <v>112</v>
      </c>
      <c r="R377" s="148" t="s">
        <v>583</v>
      </c>
    </row>
    <row r="378" spans="2:18" x14ac:dyDescent="0.25">
      <c r="B378" s="156">
        <v>30</v>
      </c>
      <c r="C378" s="133">
        <v>4</v>
      </c>
      <c r="D378" s="133">
        <v>120</v>
      </c>
      <c r="E378" s="134" t="s">
        <v>956</v>
      </c>
      <c r="F378" s="140">
        <v>0.42924768518518519</v>
      </c>
      <c r="G378" s="146" t="s">
        <v>478</v>
      </c>
      <c r="H378" s="146" t="s">
        <v>267</v>
      </c>
      <c r="I378" s="146" t="s">
        <v>80</v>
      </c>
      <c r="J378" s="146" t="s">
        <v>810</v>
      </c>
      <c r="K378" s="146" t="s">
        <v>483</v>
      </c>
      <c r="L378" s="156">
        <v>73</v>
      </c>
      <c r="M378" s="156">
        <v>146</v>
      </c>
      <c r="N378" s="133">
        <v>0</v>
      </c>
      <c r="O378" s="133">
        <v>0.14000000000000001</v>
      </c>
      <c r="P378" s="140">
        <v>0.13918981481481482</v>
      </c>
      <c r="Q378" s="147" t="s">
        <v>654</v>
      </c>
      <c r="R378" s="148" t="s">
        <v>957</v>
      </c>
    </row>
    <row r="379" spans="2:18" x14ac:dyDescent="0.25">
      <c r="B379" s="156">
        <v>44</v>
      </c>
      <c r="C379" s="133">
        <v>4</v>
      </c>
      <c r="D379" s="133">
        <v>176</v>
      </c>
      <c r="E379" s="134" t="s">
        <v>978</v>
      </c>
      <c r="F379" s="140">
        <v>0.47491898148148143</v>
      </c>
      <c r="G379" s="146" t="s">
        <v>478</v>
      </c>
      <c r="H379" s="146" t="s">
        <v>267</v>
      </c>
      <c r="I379" s="146" t="s">
        <v>728</v>
      </c>
      <c r="J379" s="146" t="s">
        <v>810</v>
      </c>
      <c r="K379" s="146" t="s">
        <v>480</v>
      </c>
      <c r="L379" s="156">
        <v>88</v>
      </c>
      <c r="M379" s="156">
        <v>175</v>
      </c>
      <c r="N379" s="133">
        <v>0</v>
      </c>
      <c r="O379" s="133">
        <v>0</v>
      </c>
      <c r="P379" s="140">
        <v>0.14400462962962965</v>
      </c>
      <c r="Q379" s="147" t="s">
        <v>730</v>
      </c>
      <c r="R379" s="148" t="s">
        <v>729</v>
      </c>
    </row>
    <row r="380" spans="2:18" x14ac:dyDescent="0.25">
      <c r="B380" s="156">
        <v>58</v>
      </c>
      <c r="C380" s="133">
        <v>4</v>
      </c>
      <c r="D380" s="133">
        <v>232</v>
      </c>
      <c r="E380" s="134" t="s">
        <v>1030</v>
      </c>
      <c r="F380" s="140">
        <v>0.2857986111111111</v>
      </c>
      <c r="G380" s="146" t="s">
        <v>478</v>
      </c>
      <c r="H380" s="146" t="s">
        <v>267</v>
      </c>
      <c r="I380" s="146" t="s">
        <v>1031</v>
      </c>
      <c r="J380" s="146" t="s">
        <v>9</v>
      </c>
      <c r="K380" s="146" t="s">
        <v>490</v>
      </c>
      <c r="L380" s="156">
        <v>54</v>
      </c>
      <c r="M380" s="156">
        <v>108</v>
      </c>
      <c r="N380" s="133">
        <v>132.47</v>
      </c>
      <c r="O380" s="133">
        <v>11.62</v>
      </c>
      <c r="P380" s="140">
        <v>0.12451388888888888</v>
      </c>
      <c r="Q380" s="147" t="s">
        <v>1033</v>
      </c>
      <c r="R380" s="148" t="s">
        <v>1036</v>
      </c>
    </row>
    <row r="381" spans="2:18" x14ac:dyDescent="0.25">
      <c r="B381" s="156">
        <v>72</v>
      </c>
      <c r="C381" s="133">
        <v>4</v>
      </c>
      <c r="D381" s="133">
        <v>288</v>
      </c>
      <c r="E381" s="134" t="s">
        <v>1127</v>
      </c>
      <c r="F381" s="140">
        <v>0.44427083333333334</v>
      </c>
      <c r="G381" s="146" t="s">
        <v>478</v>
      </c>
      <c r="H381" s="146" t="s">
        <v>267</v>
      </c>
      <c r="I381" s="146" t="s">
        <v>95</v>
      </c>
      <c r="J381" s="146" t="s">
        <v>810</v>
      </c>
      <c r="K381" s="146" t="s">
        <v>499</v>
      </c>
      <c r="L381" s="156">
        <v>58</v>
      </c>
      <c r="M381" s="156">
        <v>116</v>
      </c>
      <c r="N381" s="133">
        <v>0</v>
      </c>
      <c r="O381" s="133">
        <v>0.03</v>
      </c>
      <c r="P381" s="140">
        <v>0.13155092592592593</v>
      </c>
      <c r="Q381" s="147" t="s">
        <v>1134</v>
      </c>
      <c r="R381" s="148" t="s">
        <v>1133</v>
      </c>
    </row>
    <row r="383" spans="2:18" x14ac:dyDescent="0.25">
      <c r="M383" s="135">
        <f>SUM(M370:M381)/12</f>
        <v>158</v>
      </c>
    </row>
  </sheetData>
  <sortState xmlns:xlrd2="http://schemas.microsoft.com/office/spreadsheetml/2017/richdata2" ref="A11:Y346">
    <sortCondition ref="B11:B346"/>
    <sortCondition ref="C11:C346"/>
  </sortState>
  <mergeCells count="2">
    <mergeCell ref="E9:F9"/>
    <mergeCell ref="L9:M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C110"/>
  <sheetViews>
    <sheetView tabSelected="1" workbookViewId="0">
      <pane xSplit="4" ySplit="10" topLeftCell="E11" activePane="bottomRight" state="frozen"/>
      <selection activeCell="AH5" sqref="AH5:AH6"/>
      <selection pane="topRight" activeCell="AH5" sqref="AH5:AH6"/>
      <selection pane="bottomLeft" activeCell="AH5" sqref="AH5:AH6"/>
      <selection pane="bottomRight" activeCell="A2" sqref="A2"/>
    </sheetView>
  </sheetViews>
  <sheetFormatPr defaultRowHeight="15" x14ac:dyDescent="0.25"/>
  <cols>
    <col min="1" max="1" width="1.7109375" style="29" customWidth="1"/>
    <col min="2" max="2" width="3.7109375" style="30" customWidth="1"/>
    <col min="3" max="4" width="14.7109375" style="26" customWidth="1"/>
    <col min="5" max="5" width="7" style="26" customWidth="1"/>
    <col min="6" max="6" width="8.7109375" style="26" customWidth="1"/>
    <col min="7" max="7" width="7.85546875" style="26" customWidth="1"/>
    <col min="8" max="8" width="2.85546875" style="30" customWidth="1"/>
    <col min="9" max="9" width="56.7109375" style="28" customWidth="1"/>
    <col min="10" max="11" width="4.28515625" style="157" customWidth="1"/>
    <col min="12" max="13" width="5.28515625" style="189" customWidth="1"/>
    <col min="14" max="14" width="6.28515625" style="191" customWidth="1"/>
    <col min="15" max="15" width="10.28515625" style="26" customWidth="1"/>
    <col min="16" max="16" width="4.7109375" style="26" customWidth="1"/>
    <col min="17" max="17" width="0.85546875" style="26" customWidth="1"/>
    <col min="18" max="18" width="3.28515625" style="26" customWidth="1"/>
    <col min="19" max="19" width="3.7109375" style="26" customWidth="1"/>
    <col min="20" max="20" width="4.7109375" style="26" customWidth="1"/>
    <col min="21" max="21" width="2.7109375" style="176" customWidth="1"/>
    <col min="22" max="22" width="0.85546875" style="26" customWidth="1"/>
    <col min="23" max="23" width="2.7109375" style="28" customWidth="1"/>
    <col min="24" max="24" width="2.7109375" style="26" customWidth="1"/>
    <col min="25" max="25" width="4.28515625" style="158" customWidth="1"/>
    <col min="26" max="26" width="0.85546875" style="21" customWidth="1"/>
    <col min="27" max="27" width="4.28515625" style="159" customWidth="1"/>
    <col min="28" max="29" width="2.7109375" style="186" customWidth="1"/>
    <col min="30" max="30" width="3.7109375" style="161" customWidth="1"/>
    <col min="31" max="31" width="0.85546875" style="21" customWidth="1"/>
    <col min="32" max="32" width="3.7109375" style="159" customWidth="1"/>
    <col min="33" max="33" width="10.7109375" style="26" customWidth="1"/>
    <col min="34" max="34" width="2.7109375" style="30" customWidth="1"/>
    <col min="35" max="37" width="2.7109375" style="183" customWidth="1"/>
    <col min="38" max="38" width="56.7109375" style="181" customWidth="1"/>
    <col min="39" max="40" width="5.7109375" style="26" customWidth="1"/>
    <col min="41" max="41" width="1.7109375" style="216" customWidth="1"/>
    <col min="42" max="42" width="4.42578125" style="26" customWidth="1"/>
    <col min="43" max="43" width="6.7109375" style="157" customWidth="1"/>
    <col min="44" max="44" width="4.42578125" style="26" customWidth="1"/>
    <col min="45" max="45" width="4.7109375" style="166" customWidth="1"/>
    <col min="46" max="46" width="4.42578125" style="26" customWidth="1"/>
    <col min="47" max="47" width="4.7109375" style="26" customWidth="1"/>
    <col min="48" max="48" width="4.42578125" style="26" customWidth="1"/>
    <col min="49" max="49" width="6.7109375" style="166" customWidth="1"/>
    <col min="50" max="50" width="4.42578125" style="26" customWidth="1"/>
    <col min="51" max="51" width="10.7109375" style="166" customWidth="1"/>
    <col min="52" max="52" width="1.7109375" style="166" customWidth="1"/>
    <col min="53" max="53" width="4.7109375" style="26" customWidth="1"/>
    <col min="54" max="54" width="45.7109375" style="29" customWidth="1"/>
    <col min="55" max="16384" width="9.140625" style="29"/>
  </cols>
  <sheetData>
    <row r="1" spans="1:54" ht="18.75" x14ac:dyDescent="0.25">
      <c r="A1" s="1" t="s">
        <v>2059</v>
      </c>
    </row>
    <row r="3" spans="1:54" x14ac:dyDescent="0.25">
      <c r="AI3" s="185"/>
      <c r="AJ3" s="185"/>
      <c r="AK3" s="185"/>
    </row>
    <row r="4" spans="1:54" s="2" customFormat="1" ht="11.45" customHeight="1" x14ac:dyDescent="0.25">
      <c r="A4" s="169"/>
      <c r="B4" s="182"/>
      <c r="C4" s="207"/>
      <c r="D4" s="207"/>
      <c r="E4" s="207"/>
      <c r="F4" s="207" t="s">
        <v>2011</v>
      </c>
      <c r="G4" s="42"/>
      <c r="H4" s="182">
        <f>MAX(H11:H110)</f>
        <v>28</v>
      </c>
      <c r="I4" s="363" t="s">
        <v>2055</v>
      </c>
      <c r="J4" s="207">
        <f>MAX(J11:J333)</f>
        <v>1.49</v>
      </c>
      <c r="K4" s="207">
        <f>MAX(K11:K333)</f>
        <v>1.01</v>
      </c>
      <c r="L4" s="201"/>
      <c r="M4" s="201"/>
      <c r="N4" s="205"/>
      <c r="O4" s="207"/>
      <c r="P4" s="207"/>
      <c r="Q4" s="207"/>
      <c r="R4" s="207" t="s">
        <v>1710</v>
      </c>
      <c r="S4" s="207">
        <f>MAX(S11:S333)</f>
        <v>168</v>
      </c>
      <c r="T4" s="207">
        <f>MAX(T11:T333)</f>
        <v>335</v>
      </c>
      <c r="U4" s="326" t="s">
        <v>1466</v>
      </c>
      <c r="V4" s="326"/>
      <c r="W4" s="326"/>
      <c r="X4" s="207"/>
      <c r="Y4" s="200"/>
      <c r="Z4" s="202"/>
      <c r="AA4" s="203"/>
      <c r="AB4" s="100"/>
      <c r="AC4" s="100"/>
      <c r="AD4" s="206"/>
      <c r="AE4" s="202"/>
      <c r="AF4" s="203"/>
      <c r="AG4" s="207"/>
      <c r="AH4" s="182"/>
      <c r="AI4" s="100">
        <f>SUM(AI11:AI333)</f>
        <v>43</v>
      </c>
      <c r="AJ4" s="100">
        <f>SUM(AJ11:AJ333)</f>
        <v>57</v>
      </c>
      <c r="AK4" s="100">
        <f>SUM(AK11:AK333)</f>
        <v>16</v>
      </c>
      <c r="AL4" s="10"/>
      <c r="AM4" s="207"/>
      <c r="AN4" s="207"/>
      <c r="AO4" s="10"/>
      <c r="AP4" s="207"/>
      <c r="AQ4" s="8"/>
      <c r="AR4" s="207"/>
      <c r="AS4" s="165"/>
      <c r="AT4" s="207"/>
      <c r="AU4" s="207"/>
      <c r="AV4" s="207"/>
      <c r="AW4" s="165"/>
      <c r="AX4" s="207"/>
      <c r="AY4" s="165"/>
      <c r="AZ4" s="165"/>
      <c r="BA4" s="207"/>
      <c r="BB4" s="7"/>
    </row>
    <row r="5" spans="1:54" s="2" customFormat="1" ht="11.45" customHeight="1" x14ac:dyDescent="0.25">
      <c r="A5" s="169"/>
      <c r="B5" s="182"/>
      <c r="C5" s="207"/>
      <c r="D5" s="207"/>
      <c r="E5" s="207"/>
      <c r="F5" s="207" t="s">
        <v>2012</v>
      </c>
      <c r="G5" s="207"/>
      <c r="H5" s="182">
        <f>MIN(H11:H110)</f>
        <v>1</v>
      </c>
      <c r="I5" s="363" t="s">
        <v>2056</v>
      </c>
      <c r="J5" s="207">
        <f>MIN(J11:J333)</f>
        <v>-0.69</v>
      </c>
      <c r="K5" s="207">
        <f>MIN(K11:K333)</f>
        <v>-1.1000000000000001</v>
      </c>
      <c r="L5" s="201"/>
      <c r="M5" s="201"/>
      <c r="N5" s="205"/>
      <c r="O5" s="207"/>
      <c r="P5" s="207"/>
      <c r="Q5" s="207"/>
      <c r="R5" s="207" t="s">
        <v>1692</v>
      </c>
      <c r="S5" s="207">
        <f>MIN(S11:S333)</f>
        <v>31</v>
      </c>
      <c r="T5" s="207">
        <f>MIN(T11:T333)</f>
        <v>61</v>
      </c>
      <c r="U5" s="326" t="s">
        <v>1465</v>
      </c>
      <c r="V5" s="326"/>
      <c r="W5" s="326"/>
      <c r="X5" s="207"/>
      <c r="Y5" s="200"/>
      <c r="Z5" s="202"/>
      <c r="AA5" s="203"/>
      <c r="AB5" s="187"/>
      <c r="AC5" s="187"/>
      <c r="AD5" s="206"/>
      <c r="AE5" s="202"/>
      <c r="AF5" s="203"/>
      <c r="AG5" s="207"/>
      <c r="AH5" s="182"/>
      <c r="AI5" s="100"/>
      <c r="AJ5" s="100"/>
      <c r="AK5" s="100"/>
      <c r="AL5" s="10"/>
      <c r="AM5" s="207"/>
      <c r="AN5" s="207"/>
      <c r="AO5" s="10"/>
      <c r="AP5" s="326" t="s">
        <v>1597</v>
      </c>
      <c r="AQ5" s="326"/>
      <c r="AR5" s="326"/>
      <c r="AS5" s="326"/>
      <c r="AT5" s="326"/>
      <c r="AU5" s="326"/>
      <c r="AV5" s="326"/>
      <c r="AW5" s="326"/>
      <c r="AX5" s="326"/>
      <c r="AY5" s="326"/>
      <c r="AZ5" s="207"/>
      <c r="BA5" s="207"/>
      <c r="BB5" s="7"/>
    </row>
    <row r="6" spans="1:54" s="2" customFormat="1" ht="11.45" customHeight="1" x14ac:dyDescent="0.25">
      <c r="A6" s="169"/>
      <c r="B6" s="182"/>
      <c r="C6" s="207"/>
      <c r="D6" s="207"/>
      <c r="E6" s="207"/>
      <c r="F6" s="207" t="s">
        <v>1464</v>
      </c>
      <c r="G6" s="207"/>
      <c r="H6" s="202">
        <f>SUM(H11:H110)*2/R6</f>
        <v>13.42</v>
      </c>
      <c r="I6" s="10"/>
      <c r="J6" s="8"/>
      <c r="K6" s="8"/>
      <c r="L6" s="201"/>
      <c r="M6" s="201"/>
      <c r="N6" s="205"/>
      <c r="O6" s="207"/>
      <c r="P6" s="207"/>
      <c r="Q6" s="207"/>
      <c r="R6" s="207">
        <f>SUM(R11:R333)</f>
        <v>100</v>
      </c>
      <c r="S6" s="40">
        <f>SUM(S11:S110)/R6</f>
        <v>73.400000000000006</v>
      </c>
      <c r="T6" s="40">
        <f>SUM(T11:T110)/R6</f>
        <v>146.22999999999999</v>
      </c>
      <c r="U6" s="326" t="s">
        <v>1464</v>
      </c>
      <c r="V6" s="326"/>
      <c r="W6" s="326"/>
      <c r="X6" s="207"/>
      <c r="Y6" s="200">
        <f>SUM(Y11:Y110)</f>
        <v>59</v>
      </c>
      <c r="Z6" s="202"/>
      <c r="AA6" s="200">
        <f>SUM(AA11:AA110)</f>
        <v>41</v>
      </c>
      <c r="AB6" s="187"/>
      <c r="AC6" s="187"/>
      <c r="AD6" s="206"/>
      <c r="AE6" s="202"/>
      <c r="AF6" s="203"/>
      <c r="AG6" s="207"/>
      <c r="AH6" s="182"/>
      <c r="AI6" s="100"/>
      <c r="AJ6" s="100"/>
      <c r="AK6" s="100"/>
      <c r="AL6" s="10"/>
      <c r="AM6" s="207"/>
      <c r="AN6" s="207"/>
      <c r="AO6" s="10"/>
      <c r="AP6" s="207" t="s">
        <v>1522</v>
      </c>
      <c r="AQ6" s="15" t="s">
        <v>619</v>
      </c>
      <c r="AR6" s="207" t="s">
        <v>1618</v>
      </c>
      <c r="AS6" s="165">
        <f>MAX(AS11:AS333)</f>
        <v>1292</v>
      </c>
      <c r="AT6" s="207" t="s">
        <v>1359</v>
      </c>
      <c r="AU6" s="207" t="s">
        <v>1372</v>
      </c>
      <c r="AV6" s="207" t="s">
        <v>1690</v>
      </c>
      <c r="AW6" s="165">
        <f>MAX(AW11:AW333)</f>
        <v>295239</v>
      </c>
      <c r="AX6" s="207" t="s">
        <v>1546</v>
      </c>
      <c r="AY6" s="165"/>
      <c r="AZ6" s="165"/>
      <c r="BA6" s="207"/>
      <c r="BB6" s="7"/>
    </row>
    <row r="7" spans="1:54" s="2" customFormat="1" ht="5.0999999999999996" customHeight="1" x14ac:dyDescent="0.25">
      <c r="A7" s="169"/>
      <c r="B7" s="20"/>
      <c r="C7" s="190"/>
      <c r="D7" s="190"/>
      <c r="E7" s="190"/>
      <c r="F7" s="190"/>
      <c r="G7" s="190"/>
      <c r="H7" s="20"/>
      <c r="I7" s="208"/>
      <c r="J7" s="18"/>
      <c r="K7" s="18"/>
      <c r="L7" s="204"/>
      <c r="M7" s="204"/>
      <c r="N7" s="192"/>
      <c r="O7" s="190"/>
      <c r="P7" s="190"/>
      <c r="Q7" s="190"/>
      <c r="R7" s="190"/>
      <c r="S7" s="190"/>
      <c r="T7" s="190"/>
      <c r="U7" s="178"/>
      <c r="V7" s="190"/>
      <c r="W7" s="208"/>
      <c r="X7" s="190"/>
      <c r="Y7" s="170"/>
      <c r="Z7" s="23"/>
      <c r="AA7" s="171"/>
      <c r="AB7" s="188"/>
      <c r="AC7" s="188"/>
      <c r="AD7" s="172"/>
      <c r="AE7" s="23"/>
      <c r="AF7" s="171"/>
      <c r="AG7" s="190"/>
      <c r="AH7" s="20"/>
      <c r="AI7" s="219"/>
      <c r="AJ7" s="219"/>
      <c r="AK7" s="219"/>
      <c r="AL7" s="208"/>
      <c r="AM7" s="190"/>
      <c r="AN7" s="190"/>
      <c r="AO7" s="208"/>
      <c r="AP7" s="190"/>
      <c r="AQ7" s="18"/>
      <c r="AR7" s="190"/>
      <c r="AS7" s="173"/>
      <c r="AT7" s="190"/>
      <c r="AU7" s="190"/>
      <c r="AV7" s="190"/>
      <c r="AW7" s="173"/>
      <c r="AX7" s="190"/>
      <c r="AY7" s="173"/>
      <c r="AZ7" s="173"/>
      <c r="BA7" s="190"/>
      <c r="BB7" s="17"/>
    </row>
    <row r="8" spans="1:54" s="230" customFormat="1" ht="11.45" customHeight="1" x14ac:dyDescent="0.2">
      <c r="A8" s="224"/>
      <c r="B8" s="225"/>
      <c r="C8" s="226"/>
      <c r="D8" s="226"/>
      <c r="E8" s="226"/>
      <c r="F8" s="226"/>
      <c r="G8" s="226"/>
      <c r="H8" s="350" t="s">
        <v>1328</v>
      </c>
      <c r="I8" s="350"/>
      <c r="J8" s="352" t="s">
        <v>1602</v>
      </c>
      <c r="K8" s="352"/>
      <c r="L8" s="352"/>
      <c r="M8" s="352"/>
      <c r="N8" s="227"/>
      <c r="O8" s="333" t="s">
        <v>1322</v>
      </c>
      <c r="P8" s="226"/>
      <c r="Q8" s="228"/>
      <c r="R8" s="226"/>
      <c r="S8" s="333" t="s">
        <v>1</v>
      </c>
      <c r="T8" s="333"/>
      <c r="U8" s="333" t="s">
        <v>55</v>
      </c>
      <c r="V8" s="333"/>
      <c r="W8" s="333"/>
      <c r="X8" s="228"/>
      <c r="Y8" s="319" t="s">
        <v>1603</v>
      </c>
      <c r="Z8" s="319"/>
      <c r="AA8" s="319"/>
      <c r="AB8" s="319"/>
      <c r="AC8" s="319"/>
      <c r="AD8" s="319" t="s">
        <v>1326</v>
      </c>
      <c r="AE8" s="319"/>
      <c r="AF8" s="319"/>
      <c r="AG8" s="333" t="s">
        <v>476</v>
      </c>
      <c r="AH8" s="357" t="s">
        <v>25</v>
      </c>
      <c r="AI8" s="358"/>
      <c r="AJ8" s="358"/>
      <c r="AK8" s="359"/>
      <c r="AL8" s="229"/>
      <c r="AM8" s="228" t="s">
        <v>1324</v>
      </c>
      <c r="AN8" s="228" t="s">
        <v>1325</v>
      </c>
      <c r="AO8" s="229"/>
      <c r="AP8" s="339" t="s">
        <v>1691</v>
      </c>
      <c r="AQ8" s="339"/>
      <c r="AR8" s="339"/>
      <c r="AS8" s="339"/>
      <c r="AT8" s="339"/>
      <c r="AU8" s="339"/>
      <c r="AV8" s="339"/>
      <c r="AW8" s="339"/>
      <c r="AX8" s="339"/>
      <c r="AY8" s="339"/>
      <c r="AZ8" s="228"/>
      <c r="BA8" s="226"/>
      <c r="BB8" s="222"/>
    </row>
    <row r="9" spans="1:54" s="230" customFormat="1" ht="11.45" customHeight="1" x14ac:dyDescent="0.2">
      <c r="A9" s="224"/>
      <c r="B9" s="231"/>
      <c r="C9" s="232"/>
      <c r="D9" s="232"/>
      <c r="E9" s="334" t="s">
        <v>1</v>
      </c>
      <c r="F9" s="334"/>
      <c r="G9" s="232"/>
      <c r="H9" s="351"/>
      <c r="I9" s="351"/>
      <c r="J9" s="353" t="s">
        <v>1324</v>
      </c>
      <c r="K9" s="353" t="s">
        <v>1325</v>
      </c>
      <c r="L9" s="314" t="s">
        <v>1308</v>
      </c>
      <c r="M9" s="314"/>
      <c r="N9" s="314"/>
      <c r="O9" s="334"/>
      <c r="P9" s="232"/>
      <c r="Q9" s="233"/>
      <c r="R9" s="233"/>
      <c r="S9" s="334" t="s">
        <v>1329</v>
      </c>
      <c r="T9" s="334"/>
      <c r="U9" s="334"/>
      <c r="V9" s="334"/>
      <c r="W9" s="334"/>
      <c r="X9" s="233" t="s">
        <v>1495</v>
      </c>
      <c r="Y9" s="320" t="s">
        <v>1327</v>
      </c>
      <c r="Z9" s="320"/>
      <c r="AA9" s="320"/>
      <c r="AB9" s="320"/>
      <c r="AC9" s="320"/>
      <c r="AD9" s="320" t="s">
        <v>1327</v>
      </c>
      <c r="AE9" s="320"/>
      <c r="AF9" s="320"/>
      <c r="AG9" s="334"/>
      <c r="AH9" s="360"/>
      <c r="AI9" s="361"/>
      <c r="AJ9" s="361"/>
      <c r="AK9" s="362"/>
      <c r="AL9" s="223"/>
      <c r="AM9" s="233" t="s">
        <v>2008</v>
      </c>
      <c r="AN9" s="233" t="s">
        <v>2008</v>
      </c>
      <c r="AO9" s="223"/>
      <c r="AP9" s="338" t="s">
        <v>1337</v>
      </c>
      <c r="AQ9" s="338"/>
      <c r="AR9" s="234" t="s">
        <v>1340</v>
      </c>
      <c r="AS9" s="235"/>
      <c r="AT9" s="338" t="s">
        <v>1342</v>
      </c>
      <c r="AU9" s="338"/>
      <c r="AV9" s="338" t="s">
        <v>1343</v>
      </c>
      <c r="AW9" s="338"/>
      <c r="AX9" s="338" t="s">
        <v>1345</v>
      </c>
      <c r="AY9" s="338"/>
      <c r="AZ9" s="233"/>
      <c r="BA9" s="232"/>
      <c r="BB9" s="236"/>
    </row>
    <row r="10" spans="1:54" s="249" customFormat="1" ht="12" x14ac:dyDescent="0.2">
      <c r="A10" s="237"/>
      <c r="B10" s="238" t="s">
        <v>0</v>
      </c>
      <c r="C10" s="239" t="s">
        <v>2</v>
      </c>
      <c r="D10" s="239" t="s">
        <v>3</v>
      </c>
      <c r="E10" s="335" t="s">
        <v>2007</v>
      </c>
      <c r="F10" s="335"/>
      <c r="G10" s="240" t="s">
        <v>477</v>
      </c>
      <c r="H10" s="238" t="s">
        <v>1321</v>
      </c>
      <c r="I10" s="241" t="s">
        <v>1320</v>
      </c>
      <c r="J10" s="354"/>
      <c r="K10" s="354"/>
      <c r="L10" s="242" t="s">
        <v>1706</v>
      </c>
      <c r="M10" s="242" t="s">
        <v>1705</v>
      </c>
      <c r="N10" s="243" t="s">
        <v>1209</v>
      </c>
      <c r="O10" s="239" t="s">
        <v>245</v>
      </c>
      <c r="P10" s="240" t="s">
        <v>53</v>
      </c>
      <c r="Q10" s="239"/>
      <c r="R10" s="239"/>
      <c r="S10" s="239" t="s">
        <v>1312</v>
      </c>
      <c r="T10" s="239" t="s">
        <v>1311</v>
      </c>
      <c r="U10" s="335"/>
      <c r="V10" s="335"/>
      <c r="W10" s="335"/>
      <c r="X10" s="239"/>
      <c r="Y10" s="244" t="s">
        <v>827</v>
      </c>
      <c r="Z10" s="244"/>
      <c r="AA10" s="244" t="s">
        <v>828</v>
      </c>
      <c r="AB10" s="245" t="s">
        <v>827</v>
      </c>
      <c r="AC10" s="245" t="s">
        <v>828</v>
      </c>
      <c r="AD10" s="246" t="s">
        <v>827</v>
      </c>
      <c r="AE10" s="244"/>
      <c r="AF10" s="247" t="s">
        <v>828</v>
      </c>
      <c r="AG10" s="335"/>
      <c r="AH10" s="238" t="s">
        <v>26</v>
      </c>
      <c r="AI10" s="245" t="s">
        <v>1436</v>
      </c>
      <c r="AJ10" s="245" t="s">
        <v>36</v>
      </c>
      <c r="AK10" s="245" t="s">
        <v>1530</v>
      </c>
      <c r="AL10" s="241" t="s">
        <v>5</v>
      </c>
      <c r="AM10" s="239" t="s">
        <v>275</v>
      </c>
      <c r="AN10" s="239" t="s">
        <v>275</v>
      </c>
      <c r="AO10" s="241"/>
      <c r="AP10" s="335"/>
      <c r="AQ10" s="335"/>
      <c r="AR10" s="335" t="s">
        <v>1341</v>
      </c>
      <c r="AS10" s="335"/>
      <c r="AT10" s="335" t="s">
        <v>1311</v>
      </c>
      <c r="AU10" s="335"/>
      <c r="AV10" s="335" t="s">
        <v>1344</v>
      </c>
      <c r="AW10" s="335"/>
      <c r="AX10" s="335" t="s">
        <v>1346</v>
      </c>
      <c r="AY10" s="335"/>
      <c r="AZ10" s="239"/>
      <c r="BA10" s="240" t="s">
        <v>53</v>
      </c>
      <c r="BB10" s="248" t="s">
        <v>54</v>
      </c>
    </row>
    <row r="11" spans="1:54" s="2" customFormat="1" ht="12" x14ac:dyDescent="0.25">
      <c r="A11" s="169"/>
      <c r="B11" s="220">
        <v>1</v>
      </c>
      <c r="C11" s="194" t="s">
        <v>1318</v>
      </c>
      <c r="D11" s="194" t="s">
        <v>267</v>
      </c>
      <c r="E11" s="57" t="s">
        <v>1731</v>
      </c>
      <c r="F11" s="57" t="s">
        <v>1989</v>
      </c>
      <c r="G11" s="57" t="s">
        <v>1732</v>
      </c>
      <c r="H11" s="349">
        <v>3</v>
      </c>
      <c r="I11" s="309" t="s">
        <v>1451</v>
      </c>
      <c r="J11" s="39">
        <v>0.67</v>
      </c>
      <c r="K11" s="39">
        <v>0.23</v>
      </c>
      <c r="L11" s="355">
        <f>(J11+J12)/2</f>
        <v>0.55500000000000005</v>
      </c>
      <c r="M11" s="355">
        <f>(K11+K12)/2</f>
        <v>0.27500000000000002</v>
      </c>
      <c r="N11" s="356">
        <f>(L11+M11)/2</f>
        <v>0.41500000000000004</v>
      </c>
      <c r="O11" s="194" t="s">
        <v>1452</v>
      </c>
      <c r="P11" s="57" t="s">
        <v>1733</v>
      </c>
      <c r="Q11" s="194"/>
      <c r="R11" s="194">
        <v>1</v>
      </c>
      <c r="S11" s="194">
        <v>60</v>
      </c>
      <c r="T11" s="194">
        <v>119</v>
      </c>
      <c r="U11" s="179" t="s">
        <v>1336</v>
      </c>
      <c r="V11" s="168" t="s">
        <v>269</v>
      </c>
      <c r="W11" s="209" t="s">
        <v>1336</v>
      </c>
      <c r="X11" s="194"/>
      <c r="Y11" s="345">
        <v>1</v>
      </c>
      <c r="Z11" s="337" t="s">
        <v>269</v>
      </c>
      <c r="AA11" s="340">
        <v>1</v>
      </c>
      <c r="AB11" s="325">
        <v>0</v>
      </c>
      <c r="AC11" s="325">
        <v>0</v>
      </c>
      <c r="AD11" s="336">
        <v>1</v>
      </c>
      <c r="AE11" s="337" t="s">
        <v>269</v>
      </c>
      <c r="AF11" s="340">
        <v>1</v>
      </c>
      <c r="AG11" s="194" t="s">
        <v>1331</v>
      </c>
      <c r="AH11" s="220">
        <v>6</v>
      </c>
      <c r="AI11" s="99">
        <v>1</v>
      </c>
      <c r="AJ11" s="99">
        <v>0</v>
      </c>
      <c r="AK11" s="99">
        <v>0</v>
      </c>
      <c r="AL11" s="209" t="s">
        <v>1402</v>
      </c>
      <c r="AM11" s="194">
        <v>0</v>
      </c>
      <c r="AN11" s="194">
        <v>0</v>
      </c>
      <c r="AO11" s="209"/>
      <c r="AP11" s="194" t="s">
        <v>1338</v>
      </c>
      <c r="AQ11" s="39">
        <v>1.1599999999999999</v>
      </c>
      <c r="AR11" s="194" t="s">
        <v>1339</v>
      </c>
      <c r="AS11" s="167">
        <v>612</v>
      </c>
      <c r="AT11" s="194" t="s">
        <v>38</v>
      </c>
      <c r="AU11" s="194">
        <v>127</v>
      </c>
      <c r="AV11" s="194" t="s">
        <v>45</v>
      </c>
      <c r="AW11" s="167">
        <v>209638</v>
      </c>
      <c r="AX11" s="194" t="s">
        <v>42</v>
      </c>
      <c r="AY11" s="167">
        <v>332774298</v>
      </c>
      <c r="AZ11" s="167"/>
      <c r="BA11" s="57" t="s">
        <v>1733</v>
      </c>
      <c r="BB11" s="221" t="s">
        <v>1734</v>
      </c>
    </row>
    <row r="12" spans="1:54" s="2" customFormat="1" ht="12" x14ac:dyDescent="0.25">
      <c r="A12" s="169"/>
      <c r="B12" s="182">
        <v>2</v>
      </c>
      <c r="C12" s="207" t="s">
        <v>267</v>
      </c>
      <c r="D12" s="207" t="s">
        <v>1318</v>
      </c>
      <c r="E12" s="42" t="s">
        <v>1735</v>
      </c>
      <c r="F12" s="42" t="s">
        <v>1989</v>
      </c>
      <c r="G12" s="42" t="s">
        <v>1736</v>
      </c>
      <c r="H12" s="346"/>
      <c r="I12" s="348"/>
      <c r="J12" s="8">
        <v>0.44</v>
      </c>
      <c r="K12" s="8">
        <v>0.32</v>
      </c>
      <c r="L12" s="315"/>
      <c r="M12" s="315"/>
      <c r="N12" s="312"/>
      <c r="O12" s="207" t="s">
        <v>1453</v>
      </c>
      <c r="P12" s="42" t="s">
        <v>1733</v>
      </c>
      <c r="Q12" s="207"/>
      <c r="R12" s="207">
        <v>1</v>
      </c>
      <c r="S12" s="207">
        <v>32</v>
      </c>
      <c r="T12" s="207">
        <v>63</v>
      </c>
      <c r="U12" s="177" t="s">
        <v>1336</v>
      </c>
      <c r="V12" s="162" t="s">
        <v>269</v>
      </c>
      <c r="W12" s="10" t="s">
        <v>1336</v>
      </c>
      <c r="X12" s="207"/>
      <c r="Y12" s="324"/>
      <c r="Z12" s="332"/>
      <c r="AA12" s="328"/>
      <c r="AB12" s="321"/>
      <c r="AC12" s="321"/>
      <c r="AD12" s="330"/>
      <c r="AE12" s="332"/>
      <c r="AF12" s="328"/>
      <c r="AG12" s="207" t="s">
        <v>1334</v>
      </c>
      <c r="AH12" s="182">
        <v>18</v>
      </c>
      <c r="AI12" s="100">
        <v>0</v>
      </c>
      <c r="AJ12" s="100">
        <v>0</v>
      </c>
      <c r="AK12" s="100">
        <v>0</v>
      </c>
      <c r="AL12" s="10" t="s">
        <v>1403</v>
      </c>
      <c r="AM12" s="207">
        <v>-0.09</v>
      </c>
      <c r="AN12" s="207">
        <v>0</v>
      </c>
      <c r="AO12" s="10"/>
      <c r="AP12" s="207" t="s">
        <v>1347</v>
      </c>
      <c r="AQ12" s="8">
        <v>0.62</v>
      </c>
      <c r="AR12" s="207" t="s">
        <v>1348</v>
      </c>
      <c r="AS12" s="165">
        <v>596</v>
      </c>
      <c r="AT12" s="207" t="s">
        <v>1349</v>
      </c>
      <c r="AU12" s="207">
        <v>62</v>
      </c>
      <c r="AV12" s="207" t="s">
        <v>1350</v>
      </c>
      <c r="AW12" s="165">
        <v>105549</v>
      </c>
      <c r="AX12" s="207" t="s">
        <v>1351</v>
      </c>
      <c r="AY12" s="165">
        <v>43402972</v>
      </c>
      <c r="AZ12" s="165"/>
      <c r="BA12" s="42" t="s">
        <v>1733</v>
      </c>
      <c r="BB12" s="217" t="s">
        <v>1734</v>
      </c>
    </row>
    <row r="13" spans="1:54" s="2" customFormat="1" ht="12" x14ac:dyDescent="0.25">
      <c r="A13" s="169"/>
      <c r="B13" s="182">
        <v>3</v>
      </c>
      <c r="C13" s="207" t="s">
        <v>1318</v>
      </c>
      <c r="D13" s="207" t="s">
        <v>267</v>
      </c>
      <c r="E13" s="42" t="s">
        <v>1737</v>
      </c>
      <c r="F13" s="42" t="s">
        <v>1990</v>
      </c>
      <c r="G13" s="42" t="s">
        <v>1738</v>
      </c>
      <c r="H13" s="346">
        <v>19</v>
      </c>
      <c r="I13" s="317" t="s">
        <v>1454</v>
      </c>
      <c r="J13" s="8">
        <v>0.39</v>
      </c>
      <c r="K13" s="8">
        <v>0.22</v>
      </c>
      <c r="L13" s="315">
        <f>(J13+J14)/2</f>
        <v>0.29500000000000004</v>
      </c>
      <c r="M13" s="315">
        <f>(K13+K14)/2</f>
        <v>0.15</v>
      </c>
      <c r="N13" s="312">
        <f t="shared" ref="N13" si="0">(L13+M13)/2</f>
        <v>0.22250000000000003</v>
      </c>
      <c r="O13" s="207" t="s">
        <v>1455</v>
      </c>
      <c r="P13" s="42" t="s">
        <v>715</v>
      </c>
      <c r="Q13" s="207"/>
      <c r="R13" s="207">
        <v>1</v>
      </c>
      <c r="S13" s="207">
        <v>63</v>
      </c>
      <c r="T13" s="207">
        <v>125</v>
      </c>
      <c r="U13" s="177" t="s">
        <v>1336</v>
      </c>
      <c r="V13" s="162" t="s">
        <v>269</v>
      </c>
      <c r="W13" s="10" t="s">
        <v>1336</v>
      </c>
      <c r="X13" s="207"/>
      <c r="Y13" s="323">
        <v>1</v>
      </c>
      <c r="Z13" s="331" t="s">
        <v>269</v>
      </c>
      <c r="AA13" s="327">
        <v>1</v>
      </c>
      <c r="AB13" s="321">
        <v>0</v>
      </c>
      <c r="AC13" s="321">
        <v>0</v>
      </c>
      <c r="AD13" s="329">
        <f>AD11+Y13</f>
        <v>2</v>
      </c>
      <c r="AE13" s="331" t="s">
        <v>269</v>
      </c>
      <c r="AF13" s="327">
        <f>AF11+AA13</f>
        <v>2</v>
      </c>
      <c r="AG13" s="207" t="s">
        <v>1614</v>
      </c>
      <c r="AH13" s="182">
        <v>5</v>
      </c>
      <c r="AI13" s="100">
        <v>1</v>
      </c>
      <c r="AJ13" s="100">
        <v>1</v>
      </c>
      <c r="AK13" s="100">
        <v>0</v>
      </c>
      <c r="AL13" s="10" t="s">
        <v>1404</v>
      </c>
      <c r="AM13" s="207">
        <v>0</v>
      </c>
      <c r="AN13" s="207">
        <v>0</v>
      </c>
      <c r="AO13" s="10"/>
      <c r="AP13" s="207" t="s">
        <v>1350</v>
      </c>
      <c r="AQ13" s="8">
        <v>1.46</v>
      </c>
      <c r="AR13" s="207" t="s">
        <v>1352</v>
      </c>
      <c r="AS13" s="165">
        <v>833</v>
      </c>
      <c r="AT13" s="207" t="s">
        <v>44</v>
      </c>
      <c r="AU13" s="207">
        <v>127</v>
      </c>
      <c r="AV13" s="207" t="s">
        <v>22</v>
      </c>
      <c r="AW13" s="165">
        <v>217637</v>
      </c>
      <c r="AX13" s="207" t="s">
        <v>185</v>
      </c>
      <c r="AY13" s="165">
        <v>234541259</v>
      </c>
      <c r="AZ13" s="165"/>
      <c r="BA13" s="42" t="s">
        <v>715</v>
      </c>
      <c r="BB13" s="217" t="s">
        <v>1739</v>
      </c>
    </row>
    <row r="14" spans="1:54" s="2" customFormat="1" ht="12" x14ac:dyDescent="0.25">
      <c r="A14" s="169"/>
      <c r="B14" s="182">
        <v>4</v>
      </c>
      <c r="C14" s="207" t="s">
        <v>267</v>
      </c>
      <c r="D14" s="207" t="s">
        <v>1318</v>
      </c>
      <c r="E14" s="42" t="s">
        <v>1740</v>
      </c>
      <c r="F14" s="42" t="s">
        <v>1990</v>
      </c>
      <c r="G14" s="42" t="s">
        <v>1741</v>
      </c>
      <c r="H14" s="346"/>
      <c r="I14" s="317"/>
      <c r="J14" s="8">
        <v>0.2</v>
      </c>
      <c r="K14" s="8">
        <v>0.08</v>
      </c>
      <c r="L14" s="315"/>
      <c r="M14" s="315"/>
      <c r="N14" s="312"/>
      <c r="O14" s="207" t="s">
        <v>1456</v>
      </c>
      <c r="P14" s="42" t="s">
        <v>715</v>
      </c>
      <c r="Q14" s="207"/>
      <c r="R14" s="207">
        <v>1</v>
      </c>
      <c r="S14" s="207">
        <v>47</v>
      </c>
      <c r="T14" s="207">
        <v>94</v>
      </c>
      <c r="U14" s="177" t="s">
        <v>1336</v>
      </c>
      <c r="V14" s="162" t="s">
        <v>269</v>
      </c>
      <c r="W14" s="10" t="s">
        <v>1336</v>
      </c>
      <c r="X14" s="207"/>
      <c r="Y14" s="324"/>
      <c r="Z14" s="332"/>
      <c r="AA14" s="328"/>
      <c r="AB14" s="321"/>
      <c r="AC14" s="321"/>
      <c r="AD14" s="330"/>
      <c r="AE14" s="332"/>
      <c r="AF14" s="328"/>
      <c r="AG14" s="207" t="s">
        <v>1331</v>
      </c>
      <c r="AH14" s="182">
        <v>6</v>
      </c>
      <c r="AI14" s="100">
        <v>1</v>
      </c>
      <c r="AJ14" s="100">
        <v>1</v>
      </c>
      <c r="AK14" s="100">
        <v>0</v>
      </c>
      <c r="AL14" s="10" t="s">
        <v>1405</v>
      </c>
      <c r="AM14" s="207">
        <v>0</v>
      </c>
      <c r="AN14" s="207">
        <v>0</v>
      </c>
      <c r="AO14" s="10"/>
      <c r="AP14" s="207" t="s">
        <v>1353</v>
      </c>
      <c r="AQ14" s="8">
        <v>0.32</v>
      </c>
      <c r="AR14" s="207" t="s">
        <v>1354</v>
      </c>
      <c r="AS14" s="165">
        <v>1092</v>
      </c>
      <c r="AT14" s="207" t="s">
        <v>1355</v>
      </c>
      <c r="AU14" s="207">
        <v>127</v>
      </c>
      <c r="AV14" s="207" t="s">
        <v>285</v>
      </c>
      <c r="AW14" s="165">
        <v>234017</v>
      </c>
      <c r="AX14" s="207" t="s">
        <v>1354</v>
      </c>
      <c r="AY14" s="165">
        <v>256632672</v>
      </c>
      <c r="AZ14" s="165"/>
      <c r="BA14" s="42" t="s">
        <v>715</v>
      </c>
      <c r="BB14" s="217" t="s">
        <v>1739</v>
      </c>
    </row>
    <row r="15" spans="1:54" s="2" customFormat="1" ht="12" x14ac:dyDescent="0.25">
      <c r="A15" s="169"/>
      <c r="B15" s="182">
        <v>5</v>
      </c>
      <c r="C15" s="207" t="s">
        <v>1318</v>
      </c>
      <c r="D15" s="207" t="s">
        <v>267</v>
      </c>
      <c r="E15" s="42" t="s">
        <v>1742</v>
      </c>
      <c r="F15" s="42" t="s">
        <v>1990</v>
      </c>
      <c r="G15" s="42" t="s">
        <v>1743</v>
      </c>
      <c r="H15" s="346">
        <v>22</v>
      </c>
      <c r="I15" s="317" t="s">
        <v>1457</v>
      </c>
      <c r="J15" s="160">
        <v>1.49</v>
      </c>
      <c r="K15" s="160">
        <v>1.01</v>
      </c>
      <c r="L15" s="315">
        <f>(J15+J16)/2</f>
        <v>1.4350000000000001</v>
      </c>
      <c r="M15" s="315">
        <f>(K15+K16)/2</f>
        <v>0.98</v>
      </c>
      <c r="N15" s="312">
        <f t="shared" ref="N15" si="1">(L15+M15)/2</f>
        <v>1.2075</v>
      </c>
      <c r="O15" s="207" t="s">
        <v>1458</v>
      </c>
      <c r="P15" s="42" t="s">
        <v>1744</v>
      </c>
      <c r="Q15" s="207"/>
      <c r="R15" s="207">
        <v>1</v>
      </c>
      <c r="S15" s="207">
        <v>49</v>
      </c>
      <c r="T15" s="207">
        <v>98</v>
      </c>
      <c r="U15" s="177">
        <v>1</v>
      </c>
      <c r="V15" s="162" t="s">
        <v>269</v>
      </c>
      <c r="W15" s="10">
        <v>0</v>
      </c>
      <c r="X15" s="207">
        <v>1</v>
      </c>
      <c r="Y15" s="323">
        <v>1.5</v>
      </c>
      <c r="Z15" s="331" t="s">
        <v>269</v>
      </c>
      <c r="AA15" s="327">
        <v>0.5</v>
      </c>
      <c r="AB15" s="321">
        <v>1</v>
      </c>
      <c r="AC15" s="321">
        <v>0</v>
      </c>
      <c r="AD15" s="329">
        <f t="shared" ref="AD15" si="2">AD13+Y15</f>
        <v>3.5</v>
      </c>
      <c r="AE15" s="331" t="s">
        <v>269</v>
      </c>
      <c r="AF15" s="327">
        <f t="shared" ref="AF15" si="3">AF13+AA15</f>
        <v>2.5</v>
      </c>
      <c r="AG15" s="207" t="s">
        <v>1332</v>
      </c>
      <c r="AH15" s="182">
        <v>12</v>
      </c>
      <c r="AI15" s="100">
        <v>0</v>
      </c>
      <c r="AJ15" s="100">
        <v>0</v>
      </c>
      <c r="AK15" s="100">
        <v>0</v>
      </c>
      <c r="AL15" s="10" t="s">
        <v>1406</v>
      </c>
      <c r="AM15" s="207">
        <v>10.38</v>
      </c>
      <c r="AN15" s="207">
        <v>9.66</v>
      </c>
      <c r="AO15" s="10"/>
      <c r="AP15" s="207" t="s">
        <v>37</v>
      </c>
      <c r="AQ15" s="8">
        <v>10.38</v>
      </c>
      <c r="AR15" s="207" t="s">
        <v>1357</v>
      </c>
      <c r="AS15" s="165">
        <v>856</v>
      </c>
      <c r="AT15" s="207" t="s">
        <v>1358</v>
      </c>
      <c r="AU15" s="207">
        <v>52</v>
      </c>
      <c r="AV15" s="207" t="s">
        <v>88</v>
      </c>
      <c r="AW15" s="165">
        <v>110117</v>
      </c>
      <c r="AX15" s="207" t="s">
        <v>156</v>
      </c>
      <c r="AY15" s="165">
        <v>111151309</v>
      </c>
      <c r="AZ15" s="165"/>
      <c r="BA15" s="42" t="s">
        <v>1744</v>
      </c>
      <c r="BB15" s="217" t="s">
        <v>1745</v>
      </c>
    </row>
    <row r="16" spans="1:54" s="2" customFormat="1" ht="12" x14ac:dyDescent="0.25">
      <c r="A16" s="169"/>
      <c r="B16" s="182">
        <v>6</v>
      </c>
      <c r="C16" s="207" t="s">
        <v>267</v>
      </c>
      <c r="D16" s="207" t="s">
        <v>1318</v>
      </c>
      <c r="E16" s="42" t="s">
        <v>1746</v>
      </c>
      <c r="F16" s="42" t="s">
        <v>1990</v>
      </c>
      <c r="G16" s="42" t="s">
        <v>1747</v>
      </c>
      <c r="H16" s="346"/>
      <c r="I16" s="317"/>
      <c r="J16" s="160">
        <v>1.38</v>
      </c>
      <c r="K16" s="160">
        <v>0.95</v>
      </c>
      <c r="L16" s="315"/>
      <c r="M16" s="315"/>
      <c r="N16" s="312"/>
      <c r="O16" s="207" t="s">
        <v>1459</v>
      </c>
      <c r="P16" s="42" t="s">
        <v>1744</v>
      </c>
      <c r="Q16" s="207"/>
      <c r="R16" s="207">
        <v>1</v>
      </c>
      <c r="S16" s="207">
        <v>82</v>
      </c>
      <c r="T16" s="207">
        <v>164</v>
      </c>
      <c r="U16" s="177" t="s">
        <v>1336</v>
      </c>
      <c r="V16" s="162" t="s">
        <v>269</v>
      </c>
      <c r="W16" s="10" t="s">
        <v>1336</v>
      </c>
      <c r="X16" s="207"/>
      <c r="Y16" s="324"/>
      <c r="Z16" s="332"/>
      <c r="AA16" s="328"/>
      <c r="AB16" s="321"/>
      <c r="AC16" s="321"/>
      <c r="AD16" s="330"/>
      <c r="AE16" s="332"/>
      <c r="AF16" s="328"/>
      <c r="AG16" s="207" t="s">
        <v>1333</v>
      </c>
      <c r="AH16" s="182">
        <v>12</v>
      </c>
      <c r="AI16" s="100">
        <v>0</v>
      </c>
      <c r="AJ16" s="100">
        <v>0</v>
      </c>
      <c r="AK16" s="100">
        <v>0</v>
      </c>
      <c r="AL16" s="10" t="s">
        <v>1407</v>
      </c>
      <c r="AM16" s="207">
        <v>-0.02</v>
      </c>
      <c r="AN16" s="207">
        <v>-20.21</v>
      </c>
      <c r="AO16" s="10"/>
      <c r="AP16" s="207" t="s">
        <v>98</v>
      </c>
      <c r="AQ16" s="8">
        <v>-20.21</v>
      </c>
      <c r="AR16" s="207" t="s">
        <v>1323</v>
      </c>
      <c r="AS16" s="165">
        <v>787</v>
      </c>
      <c r="AT16" s="207" t="s">
        <v>98</v>
      </c>
      <c r="AU16" s="207">
        <v>66</v>
      </c>
      <c r="AV16" s="207" t="s">
        <v>174</v>
      </c>
      <c r="AW16" s="165">
        <v>108004</v>
      </c>
      <c r="AX16" s="207" t="s">
        <v>30</v>
      </c>
      <c r="AY16" s="165">
        <v>20402476</v>
      </c>
      <c r="AZ16" s="165"/>
      <c r="BA16" s="42" t="s">
        <v>1744</v>
      </c>
      <c r="BB16" s="217" t="s">
        <v>1745</v>
      </c>
    </row>
    <row r="17" spans="1:54" s="2" customFormat="1" ht="12" x14ac:dyDescent="0.25">
      <c r="A17" s="169"/>
      <c r="B17" s="182">
        <v>7</v>
      </c>
      <c r="C17" s="207" t="s">
        <v>1318</v>
      </c>
      <c r="D17" s="207" t="s">
        <v>267</v>
      </c>
      <c r="E17" s="42" t="s">
        <v>1748</v>
      </c>
      <c r="F17" s="42" t="s">
        <v>1990</v>
      </c>
      <c r="G17" s="42" t="s">
        <v>1749</v>
      </c>
      <c r="H17" s="346">
        <v>19</v>
      </c>
      <c r="I17" s="7" t="s">
        <v>1477</v>
      </c>
      <c r="J17" s="8">
        <v>-0.02</v>
      </c>
      <c r="K17" s="8">
        <v>-0.27</v>
      </c>
      <c r="L17" s="315">
        <f>(J17+J18)/2</f>
        <v>-0.11499999999999999</v>
      </c>
      <c r="M17" s="315">
        <f>(K17+K18)/2</f>
        <v>-0.34499999999999997</v>
      </c>
      <c r="N17" s="312">
        <f t="shared" ref="N17" si="4">(L17+M17)/2</f>
        <v>-0.22999999999999998</v>
      </c>
      <c r="O17" s="207" t="s">
        <v>1460</v>
      </c>
      <c r="P17" s="42" t="s">
        <v>1750</v>
      </c>
      <c r="Q17" s="207"/>
      <c r="R17" s="207">
        <v>1</v>
      </c>
      <c r="S17" s="207">
        <v>92</v>
      </c>
      <c r="T17" s="207">
        <v>184</v>
      </c>
      <c r="U17" s="177">
        <v>1</v>
      </c>
      <c r="V17" s="162" t="s">
        <v>269</v>
      </c>
      <c r="W17" s="10">
        <v>0</v>
      </c>
      <c r="X17" s="207">
        <v>1</v>
      </c>
      <c r="Y17" s="323">
        <v>1.5</v>
      </c>
      <c r="Z17" s="331" t="s">
        <v>269</v>
      </c>
      <c r="AA17" s="327">
        <v>0.5</v>
      </c>
      <c r="AB17" s="321">
        <v>1</v>
      </c>
      <c r="AC17" s="321">
        <v>0</v>
      </c>
      <c r="AD17" s="329">
        <f t="shared" ref="AD17" si="5">AD15+Y17</f>
        <v>5</v>
      </c>
      <c r="AE17" s="331" t="s">
        <v>269</v>
      </c>
      <c r="AF17" s="327">
        <f t="shared" ref="AF17" si="6">AF15+AA17</f>
        <v>3</v>
      </c>
      <c r="AG17" s="207" t="s">
        <v>1332</v>
      </c>
      <c r="AH17" s="182">
        <v>9</v>
      </c>
      <c r="AI17" s="100">
        <v>0</v>
      </c>
      <c r="AJ17" s="100">
        <v>0</v>
      </c>
      <c r="AK17" s="100">
        <v>0</v>
      </c>
      <c r="AL17" s="10" t="s">
        <v>1408</v>
      </c>
      <c r="AM17" s="207">
        <v>17.43</v>
      </c>
      <c r="AN17" s="207">
        <v>17.89</v>
      </c>
      <c r="AO17" s="10"/>
      <c r="AP17" s="207" t="s">
        <v>174</v>
      </c>
      <c r="AQ17" s="8">
        <v>17.89</v>
      </c>
      <c r="AR17" s="207" t="s">
        <v>1360</v>
      </c>
      <c r="AS17" s="165">
        <v>1102</v>
      </c>
      <c r="AT17" s="207" t="s">
        <v>1361</v>
      </c>
      <c r="AU17" s="207">
        <v>59</v>
      </c>
      <c r="AV17" s="207" t="s">
        <v>297</v>
      </c>
      <c r="AW17" s="165">
        <v>128615</v>
      </c>
      <c r="AX17" s="207" t="s">
        <v>1362</v>
      </c>
      <c r="AY17" s="165">
        <v>45828760</v>
      </c>
      <c r="AZ17" s="165"/>
      <c r="BA17" s="42" t="s">
        <v>1750</v>
      </c>
      <c r="BB17" s="217" t="s">
        <v>1751</v>
      </c>
    </row>
    <row r="18" spans="1:54" s="2" customFormat="1" ht="12" x14ac:dyDescent="0.25">
      <c r="A18" s="169"/>
      <c r="B18" s="182">
        <v>8</v>
      </c>
      <c r="C18" s="207" t="s">
        <v>267</v>
      </c>
      <c r="D18" s="207" t="s">
        <v>1318</v>
      </c>
      <c r="E18" s="42" t="s">
        <v>1752</v>
      </c>
      <c r="F18" s="42" t="s">
        <v>1990</v>
      </c>
      <c r="G18" s="42" t="s">
        <v>1753</v>
      </c>
      <c r="H18" s="346"/>
      <c r="I18" s="218" t="s">
        <v>1478</v>
      </c>
      <c r="J18" s="8">
        <v>-0.21</v>
      </c>
      <c r="K18" s="8">
        <v>-0.42</v>
      </c>
      <c r="L18" s="315"/>
      <c r="M18" s="315"/>
      <c r="N18" s="312"/>
      <c r="O18" s="207" t="s">
        <v>1461</v>
      </c>
      <c r="P18" s="42" t="s">
        <v>1750</v>
      </c>
      <c r="Q18" s="207"/>
      <c r="R18" s="207">
        <v>1</v>
      </c>
      <c r="S18" s="207">
        <v>82</v>
      </c>
      <c r="T18" s="207">
        <v>164</v>
      </c>
      <c r="U18" s="177" t="s">
        <v>1336</v>
      </c>
      <c r="V18" s="162" t="s">
        <v>269</v>
      </c>
      <c r="W18" s="10" t="s">
        <v>1336</v>
      </c>
      <c r="X18" s="207"/>
      <c r="Y18" s="324"/>
      <c r="Z18" s="332"/>
      <c r="AA18" s="328"/>
      <c r="AB18" s="321"/>
      <c r="AC18" s="321"/>
      <c r="AD18" s="330"/>
      <c r="AE18" s="332"/>
      <c r="AF18" s="328"/>
      <c r="AG18" s="207" t="s">
        <v>1331</v>
      </c>
      <c r="AH18" s="182">
        <v>12</v>
      </c>
      <c r="AI18" s="100">
        <v>0</v>
      </c>
      <c r="AJ18" s="100">
        <v>0</v>
      </c>
      <c r="AK18" s="100">
        <v>0</v>
      </c>
      <c r="AL18" s="10" t="s">
        <v>1409</v>
      </c>
      <c r="AM18" s="207">
        <v>-0.03</v>
      </c>
      <c r="AN18" s="207">
        <v>0</v>
      </c>
      <c r="AO18" s="10"/>
      <c r="AP18" s="207" t="s">
        <v>1364</v>
      </c>
      <c r="AQ18" s="8">
        <v>-1.23</v>
      </c>
      <c r="AR18" s="207" t="s">
        <v>1365</v>
      </c>
      <c r="AS18" s="165">
        <v>768</v>
      </c>
      <c r="AT18" s="207" t="s">
        <v>289</v>
      </c>
      <c r="AU18" s="207">
        <v>52</v>
      </c>
      <c r="AV18" s="207" t="s">
        <v>109</v>
      </c>
      <c r="AW18" s="165">
        <v>108872</v>
      </c>
      <c r="AX18" s="207" t="s">
        <v>47</v>
      </c>
      <c r="AY18" s="165">
        <v>92543071</v>
      </c>
      <c r="AZ18" s="165"/>
      <c r="BA18" s="42" t="s">
        <v>1750</v>
      </c>
      <c r="BB18" s="217" t="s">
        <v>1751</v>
      </c>
    </row>
    <row r="19" spans="1:54" s="2" customFormat="1" ht="12" x14ac:dyDescent="0.25">
      <c r="A19" s="169"/>
      <c r="B19" s="182">
        <v>9</v>
      </c>
      <c r="C19" s="207" t="s">
        <v>1318</v>
      </c>
      <c r="D19" s="207" t="s">
        <v>267</v>
      </c>
      <c r="E19" s="42" t="s">
        <v>1754</v>
      </c>
      <c r="F19" s="42" t="s">
        <v>1991</v>
      </c>
      <c r="G19" s="42" t="s">
        <v>1755</v>
      </c>
      <c r="H19" s="346">
        <v>13</v>
      </c>
      <c r="I19" s="348" t="s">
        <v>1330</v>
      </c>
      <c r="J19" s="8">
        <v>-0.46</v>
      </c>
      <c r="K19" s="8">
        <v>-0.47</v>
      </c>
      <c r="L19" s="315">
        <f>(J19+J20)/2</f>
        <v>-0.34</v>
      </c>
      <c r="M19" s="315">
        <f>(K19+K20)/2</f>
        <v>-0.64500000000000002</v>
      </c>
      <c r="N19" s="312">
        <f t="shared" ref="N19" si="7">(L19+M19)/2</f>
        <v>-0.49250000000000005</v>
      </c>
      <c r="O19" s="207" t="s">
        <v>1462</v>
      </c>
      <c r="P19" s="42" t="s">
        <v>1756</v>
      </c>
      <c r="Q19" s="207"/>
      <c r="R19" s="207">
        <v>1</v>
      </c>
      <c r="S19" s="207">
        <v>50</v>
      </c>
      <c r="T19" s="207">
        <v>100</v>
      </c>
      <c r="U19" s="177" t="s">
        <v>1336</v>
      </c>
      <c r="V19" s="162" t="s">
        <v>269</v>
      </c>
      <c r="W19" s="10" t="s">
        <v>1336</v>
      </c>
      <c r="X19" s="207"/>
      <c r="Y19" s="323">
        <v>1</v>
      </c>
      <c r="Z19" s="331" t="s">
        <v>269</v>
      </c>
      <c r="AA19" s="327">
        <v>1</v>
      </c>
      <c r="AB19" s="321">
        <v>0</v>
      </c>
      <c r="AC19" s="321">
        <v>0</v>
      </c>
      <c r="AD19" s="329">
        <f t="shared" ref="AD19" si="8">AD17+Y19</f>
        <v>6</v>
      </c>
      <c r="AE19" s="331" t="s">
        <v>269</v>
      </c>
      <c r="AF19" s="327">
        <f t="shared" ref="AF19" si="9">AF17+AA19</f>
        <v>4</v>
      </c>
      <c r="AG19" s="207" t="s">
        <v>1331</v>
      </c>
      <c r="AH19" s="182">
        <v>9</v>
      </c>
      <c r="AI19" s="100">
        <v>0</v>
      </c>
      <c r="AJ19" s="100">
        <v>0</v>
      </c>
      <c r="AK19" s="100">
        <v>0</v>
      </c>
      <c r="AL19" s="10" t="s">
        <v>1410</v>
      </c>
      <c r="AM19" s="207">
        <v>0</v>
      </c>
      <c r="AN19" s="207">
        <v>0.02</v>
      </c>
      <c r="AO19" s="10"/>
      <c r="AP19" s="207" t="s">
        <v>1366</v>
      </c>
      <c r="AQ19" s="8">
        <v>-0.51</v>
      </c>
      <c r="AR19" s="207" t="s">
        <v>1367</v>
      </c>
      <c r="AS19" s="165">
        <v>655</v>
      </c>
      <c r="AT19" s="207" t="s">
        <v>284</v>
      </c>
      <c r="AU19" s="207">
        <v>91</v>
      </c>
      <c r="AV19" s="207" t="s">
        <v>298</v>
      </c>
      <c r="AW19" s="165">
        <v>119860</v>
      </c>
      <c r="AX19" s="207" t="s">
        <v>156</v>
      </c>
      <c r="AY19" s="165">
        <v>154676064</v>
      </c>
      <c r="AZ19" s="165"/>
      <c r="BA19" s="42" t="s">
        <v>1756</v>
      </c>
      <c r="BB19" s="217" t="s">
        <v>1757</v>
      </c>
    </row>
    <row r="20" spans="1:54" s="2" customFormat="1" ht="12" x14ac:dyDescent="0.25">
      <c r="A20" s="169"/>
      <c r="B20" s="182">
        <v>10</v>
      </c>
      <c r="C20" s="207" t="s">
        <v>267</v>
      </c>
      <c r="D20" s="207" t="s">
        <v>1318</v>
      </c>
      <c r="E20" s="42" t="s">
        <v>1758</v>
      </c>
      <c r="F20" s="42" t="s">
        <v>1991</v>
      </c>
      <c r="G20" s="42" t="s">
        <v>1759</v>
      </c>
      <c r="H20" s="346"/>
      <c r="I20" s="348"/>
      <c r="J20" s="8">
        <v>-0.22</v>
      </c>
      <c r="K20" s="8">
        <v>-0.82</v>
      </c>
      <c r="L20" s="315"/>
      <c r="M20" s="315"/>
      <c r="N20" s="312"/>
      <c r="O20" s="207" t="s">
        <v>1463</v>
      </c>
      <c r="P20" s="42" t="s">
        <v>1756</v>
      </c>
      <c r="Q20" s="207"/>
      <c r="R20" s="207">
        <v>1</v>
      </c>
      <c r="S20" s="207">
        <v>84</v>
      </c>
      <c r="T20" s="207">
        <v>167</v>
      </c>
      <c r="U20" s="177" t="s">
        <v>1336</v>
      </c>
      <c r="V20" s="162" t="s">
        <v>269</v>
      </c>
      <c r="W20" s="10" t="s">
        <v>1336</v>
      </c>
      <c r="X20" s="207"/>
      <c r="Y20" s="324"/>
      <c r="Z20" s="332"/>
      <c r="AA20" s="328"/>
      <c r="AB20" s="321"/>
      <c r="AC20" s="321"/>
      <c r="AD20" s="330"/>
      <c r="AE20" s="332"/>
      <c r="AF20" s="328"/>
      <c r="AG20" s="207" t="s">
        <v>1334</v>
      </c>
      <c r="AH20" s="182">
        <v>25</v>
      </c>
      <c r="AI20" s="100">
        <v>0</v>
      </c>
      <c r="AJ20" s="100">
        <v>0</v>
      </c>
      <c r="AK20" s="100">
        <v>0</v>
      </c>
      <c r="AL20" s="10" t="s">
        <v>1411</v>
      </c>
      <c r="AM20" s="207">
        <v>-0.19</v>
      </c>
      <c r="AN20" s="207">
        <v>0</v>
      </c>
      <c r="AO20" s="10"/>
      <c r="AP20" s="207" t="s">
        <v>1368</v>
      </c>
      <c r="AQ20" s="8">
        <v>-1</v>
      </c>
      <c r="AR20" s="207" t="s">
        <v>1369</v>
      </c>
      <c r="AS20" s="165">
        <v>602</v>
      </c>
      <c r="AT20" s="207" t="s">
        <v>286</v>
      </c>
      <c r="AU20" s="207">
        <v>51</v>
      </c>
      <c r="AV20" s="207" t="s">
        <v>283</v>
      </c>
      <c r="AW20" s="165">
        <v>83669</v>
      </c>
      <c r="AX20" s="207" t="s">
        <v>1369</v>
      </c>
      <c r="AY20" s="165">
        <v>2311519</v>
      </c>
      <c r="AZ20" s="165"/>
      <c r="BA20" s="42" t="s">
        <v>1756</v>
      </c>
      <c r="BB20" s="217" t="s">
        <v>1757</v>
      </c>
    </row>
    <row r="21" spans="1:54" s="2" customFormat="1" ht="12" x14ac:dyDescent="0.25">
      <c r="A21" s="169"/>
      <c r="B21" s="182">
        <v>11</v>
      </c>
      <c r="C21" s="207" t="s">
        <v>1318</v>
      </c>
      <c r="D21" s="207" t="s">
        <v>267</v>
      </c>
      <c r="E21" s="42" t="s">
        <v>1760</v>
      </c>
      <c r="F21" s="42" t="s">
        <v>1991</v>
      </c>
      <c r="G21" s="42" t="s">
        <v>1761</v>
      </c>
      <c r="H21" s="346">
        <v>5</v>
      </c>
      <c r="I21" s="348" t="s">
        <v>1335</v>
      </c>
      <c r="J21" s="8">
        <v>0.15</v>
      </c>
      <c r="K21" s="8">
        <v>-0.11</v>
      </c>
      <c r="L21" s="315">
        <f>(J21+J22)/2</f>
        <v>0.12</v>
      </c>
      <c r="M21" s="315">
        <f>(K21+K22)/2</f>
        <v>-0.125</v>
      </c>
      <c r="N21" s="312">
        <f t="shared" ref="N21" si="10">(L21+M21)/2</f>
        <v>-2.5000000000000022E-3</v>
      </c>
      <c r="O21" s="207" t="s">
        <v>1472</v>
      </c>
      <c r="P21" s="42" t="s">
        <v>115</v>
      </c>
      <c r="Q21" s="207"/>
      <c r="R21" s="207">
        <v>1</v>
      </c>
      <c r="S21" s="207">
        <v>49</v>
      </c>
      <c r="T21" s="207">
        <v>98</v>
      </c>
      <c r="U21" s="177" t="s">
        <v>1336</v>
      </c>
      <c r="V21" s="162" t="s">
        <v>269</v>
      </c>
      <c r="W21" s="10" t="s">
        <v>1336</v>
      </c>
      <c r="X21" s="207"/>
      <c r="Y21" s="323">
        <v>1.5</v>
      </c>
      <c r="Z21" s="331" t="s">
        <v>269</v>
      </c>
      <c r="AA21" s="327">
        <v>0.5</v>
      </c>
      <c r="AB21" s="321">
        <v>1</v>
      </c>
      <c r="AC21" s="321">
        <v>0</v>
      </c>
      <c r="AD21" s="329">
        <f t="shared" ref="AD21" si="11">AD19+Y21</f>
        <v>7.5</v>
      </c>
      <c r="AE21" s="331" t="s">
        <v>269</v>
      </c>
      <c r="AF21" s="327">
        <f t="shared" ref="AF21" si="12">AF19+AA21</f>
        <v>4.5</v>
      </c>
      <c r="AG21" s="207" t="s">
        <v>1334</v>
      </c>
      <c r="AH21" s="182">
        <v>16</v>
      </c>
      <c r="AI21" s="100">
        <v>0</v>
      </c>
      <c r="AJ21" s="100">
        <v>0</v>
      </c>
      <c r="AK21" s="100">
        <v>0</v>
      </c>
      <c r="AL21" s="10" t="s">
        <v>1419</v>
      </c>
      <c r="AM21" s="207">
        <v>0</v>
      </c>
      <c r="AN21" s="207">
        <v>0.09</v>
      </c>
      <c r="AO21" s="10"/>
      <c r="AP21" s="207" t="s">
        <v>1370</v>
      </c>
      <c r="AQ21" s="8">
        <v>0.78</v>
      </c>
      <c r="AR21" s="207" t="s">
        <v>1371</v>
      </c>
      <c r="AS21" s="165">
        <v>819</v>
      </c>
      <c r="AT21" s="207" t="s">
        <v>173</v>
      </c>
      <c r="AU21" s="207">
        <v>79</v>
      </c>
      <c r="AV21" s="207" t="s">
        <v>23</v>
      </c>
      <c r="AW21" s="165">
        <v>122130</v>
      </c>
      <c r="AX21" s="207" t="s">
        <v>88</v>
      </c>
      <c r="AY21" s="165">
        <v>180205058</v>
      </c>
      <c r="AZ21" s="165"/>
      <c r="BA21" s="42" t="s">
        <v>115</v>
      </c>
      <c r="BB21" s="217" t="s">
        <v>1762</v>
      </c>
    </row>
    <row r="22" spans="1:54" s="2" customFormat="1" ht="12" x14ac:dyDescent="0.25">
      <c r="A22" s="169"/>
      <c r="B22" s="182">
        <v>12</v>
      </c>
      <c r="C22" s="207" t="s">
        <v>267</v>
      </c>
      <c r="D22" s="207" t="s">
        <v>1318</v>
      </c>
      <c r="E22" s="42" t="s">
        <v>1763</v>
      </c>
      <c r="F22" s="42" t="s">
        <v>1991</v>
      </c>
      <c r="G22" s="42" t="s">
        <v>1764</v>
      </c>
      <c r="H22" s="346"/>
      <c r="I22" s="348"/>
      <c r="J22" s="8">
        <v>0.09</v>
      </c>
      <c r="K22" s="8">
        <v>-0.14000000000000001</v>
      </c>
      <c r="L22" s="315"/>
      <c r="M22" s="315"/>
      <c r="N22" s="312"/>
      <c r="O22" s="207" t="s">
        <v>1473</v>
      </c>
      <c r="P22" s="42" t="s">
        <v>85</v>
      </c>
      <c r="Q22" s="207"/>
      <c r="R22" s="207">
        <v>1</v>
      </c>
      <c r="S22" s="207">
        <v>107</v>
      </c>
      <c r="T22" s="207">
        <v>213</v>
      </c>
      <c r="U22" s="177">
        <v>0</v>
      </c>
      <c r="V22" s="162" t="s">
        <v>269</v>
      </c>
      <c r="W22" s="10">
        <v>1</v>
      </c>
      <c r="X22" s="207">
        <v>1</v>
      </c>
      <c r="Y22" s="324"/>
      <c r="Z22" s="332"/>
      <c r="AA22" s="328"/>
      <c r="AB22" s="321"/>
      <c r="AC22" s="321"/>
      <c r="AD22" s="330"/>
      <c r="AE22" s="332"/>
      <c r="AF22" s="328"/>
      <c r="AG22" s="207" t="s">
        <v>1332</v>
      </c>
      <c r="AH22" s="182">
        <v>15</v>
      </c>
      <c r="AI22" s="100">
        <v>0</v>
      </c>
      <c r="AJ22" s="100">
        <v>0</v>
      </c>
      <c r="AK22" s="100">
        <v>0</v>
      </c>
      <c r="AL22" s="10" t="s">
        <v>1420</v>
      </c>
      <c r="AM22" s="207">
        <v>-8.26</v>
      </c>
      <c r="AN22" s="207">
        <v>-8.35</v>
      </c>
      <c r="AO22" s="10"/>
      <c r="AP22" s="207" t="s">
        <v>1374</v>
      </c>
      <c r="AQ22" s="8">
        <v>-8.35</v>
      </c>
      <c r="AR22" s="207" t="s">
        <v>1363</v>
      </c>
      <c r="AS22" s="165">
        <v>550</v>
      </c>
      <c r="AT22" s="207" t="s">
        <v>28</v>
      </c>
      <c r="AU22" s="207">
        <v>53</v>
      </c>
      <c r="AV22" s="207" t="s">
        <v>106</v>
      </c>
      <c r="AW22" s="165">
        <v>115488</v>
      </c>
      <c r="AX22" s="207" t="s">
        <v>1375</v>
      </c>
      <c r="AY22" s="165">
        <v>3406059</v>
      </c>
      <c r="AZ22" s="165"/>
      <c r="BA22" s="42" t="s">
        <v>85</v>
      </c>
      <c r="BB22" s="217" t="s">
        <v>1765</v>
      </c>
    </row>
    <row r="23" spans="1:54" s="2" customFormat="1" ht="12" x14ac:dyDescent="0.25">
      <c r="A23" s="169"/>
      <c r="B23" s="182">
        <v>13</v>
      </c>
      <c r="C23" s="207" t="s">
        <v>1318</v>
      </c>
      <c r="D23" s="207" t="s">
        <v>267</v>
      </c>
      <c r="E23" s="42" t="s">
        <v>1766</v>
      </c>
      <c r="F23" s="42" t="s">
        <v>1991</v>
      </c>
      <c r="G23" s="42" t="s">
        <v>1767</v>
      </c>
      <c r="H23" s="346">
        <v>11</v>
      </c>
      <c r="I23" s="348" t="s">
        <v>1373</v>
      </c>
      <c r="J23" s="8">
        <v>0.92</v>
      </c>
      <c r="K23" s="8">
        <v>0.41</v>
      </c>
      <c r="L23" s="315">
        <f>(J23+J24)/2</f>
        <v>0.72</v>
      </c>
      <c r="M23" s="315">
        <f>(K23+K24)/2</f>
        <v>0.36499999999999999</v>
      </c>
      <c r="N23" s="312">
        <f t="shared" ref="N23" si="13">(L23+M23)/2</f>
        <v>0.54249999999999998</v>
      </c>
      <c r="O23" s="207" t="s">
        <v>1463</v>
      </c>
      <c r="P23" s="42" t="s">
        <v>1768</v>
      </c>
      <c r="Q23" s="207"/>
      <c r="R23" s="207">
        <v>1</v>
      </c>
      <c r="S23" s="207">
        <v>48</v>
      </c>
      <c r="T23" s="207">
        <v>96</v>
      </c>
      <c r="U23" s="177" t="s">
        <v>1336</v>
      </c>
      <c r="V23" s="162" t="s">
        <v>269</v>
      </c>
      <c r="W23" s="10" t="s">
        <v>1336</v>
      </c>
      <c r="X23" s="207"/>
      <c r="Y23" s="323">
        <v>1</v>
      </c>
      <c r="Z23" s="331" t="s">
        <v>269</v>
      </c>
      <c r="AA23" s="327">
        <v>1</v>
      </c>
      <c r="AB23" s="321">
        <v>0</v>
      </c>
      <c r="AC23" s="321">
        <v>0</v>
      </c>
      <c r="AD23" s="329">
        <f t="shared" ref="AD23" si="14">AD21+Y23</f>
        <v>8.5</v>
      </c>
      <c r="AE23" s="331" t="s">
        <v>269</v>
      </c>
      <c r="AF23" s="327">
        <f t="shared" ref="AF23" si="15">AF21+AA23</f>
        <v>5.5</v>
      </c>
      <c r="AG23" s="207" t="s">
        <v>1334</v>
      </c>
      <c r="AH23" s="182">
        <v>17</v>
      </c>
      <c r="AI23" s="100">
        <v>0</v>
      </c>
      <c r="AJ23" s="100">
        <v>0</v>
      </c>
      <c r="AK23" s="100">
        <v>0</v>
      </c>
      <c r="AL23" s="10" t="s">
        <v>1421</v>
      </c>
      <c r="AM23" s="207">
        <v>0</v>
      </c>
      <c r="AN23" s="207">
        <v>0.11</v>
      </c>
      <c r="AO23" s="10"/>
      <c r="AP23" s="207" t="s">
        <v>1376</v>
      </c>
      <c r="AQ23" s="8">
        <v>0.99</v>
      </c>
      <c r="AR23" s="207" t="s">
        <v>1377</v>
      </c>
      <c r="AS23" s="165">
        <v>946</v>
      </c>
      <c r="AT23" s="207" t="s">
        <v>241</v>
      </c>
      <c r="AU23" s="207">
        <v>65</v>
      </c>
      <c r="AV23" s="207" t="s">
        <v>23</v>
      </c>
      <c r="AW23" s="165">
        <v>96320</v>
      </c>
      <c r="AX23" s="207" t="s">
        <v>23</v>
      </c>
      <c r="AY23" s="165">
        <v>56726721</v>
      </c>
      <c r="AZ23" s="165"/>
      <c r="BA23" s="42" t="s">
        <v>1768</v>
      </c>
      <c r="BB23" s="217" t="s">
        <v>1769</v>
      </c>
    </row>
    <row r="24" spans="1:54" s="2" customFormat="1" ht="12" x14ac:dyDescent="0.25">
      <c r="A24" s="169"/>
      <c r="B24" s="182">
        <v>14</v>
      </c>
      <c r="C24" s="207" t="s">
        <v>267</v>
      </c>
      <c r="D24" s="207" t="s">
        <v>1318</v>
      </c>
      <c r="E24" s="42" t="s">
        <v>1770</v>
      </c>
      <c r="F24" s="42" t="s">
        <v>1991</v>
      </c>
      <c r="G24" s="42" t="s">
        <v>1771</v>
      </c>
      <c r="H24" s="346"/>
      <c r="I24" s="348"/>
      <c r="J24" s="8">
        <v>0.52</v>
      </c>
      <c r="K24" s="8">
        <v>0.32</v>
      </c>
      <c r="L24" s="315"/>
      <c r="M24" s="315"/>
      <c r="N24" s="312"/>
      <c r="O24" s="207" t="s">
        <v>1474</v>
      </c>
      <c r="P24" s="42" t="s">
        <v>1768</v>
      </c>
      <c r="Q24" s="207"/>
      <c r="R24" s="207">
        <v>1</v>
      </c>
      <c r="S24" s="207">
        <v>81</v>
      </c>
      <c r="T24" s="207">
        <v>162</v>
      </c>
      <c r="U24" s="177" t="s">
        <v>1336</v>
      </c>
      <c r="V24" s="162" t="s">
        <v>269</v>
      </c>
      <c r="W24" s="10" t="s">
        <v>1336</v>
      </c>
      <c r="X24" s="207"/>
      <c r="Y24" s="324"/>
      <c r="Z24" s="332"/>
      <c r="AA24" s="328"/>
      <c r="AB24" s="321"/>
      <c r="AC24" s="321"/>
      <c r="AD24" s="330"/>
      <c r="AE24" s="332"/>
      <c r="AF24" s="328"/>
      <c r="AG24" s="207" t="s">
        <v>1331</v>
      </c>
      <c r="AH24" s="182">
        <v>9</v>
      </c>
      <c r="AI24" s="100">
        <v>0</v>
      </c>
      <c r="AJ24" s="100">
        <v>1</v>
      </c>
      <c r="AK24" s="100">
        <v>1</v>
      </c>
      <c r="AL24" s="10" t="s">
        <v>1422</v>
      </c>
      <c r="AM24" s="207">
        <v>-0.01</v>
      </c>
      <c r="AN24" s="207">
        <v>0</v>
      </c>
      <c r="AO24" s="10"/>
      <c r="AP24" s="207" t="s">
        <v>293</v>
      </c>
      <c r="AQ24" s="8">
        <v>0.8</v>
      </c>
      <c r="AR24" s="207" t="s">
        <v>1378</v>
      </c>
      <c r="AS24" s="165">
        <v>1018</v>
      </c>
      <c r="AT24" s="207" t="s">
        <v>98</v>
      </c>
      <c r="AU24" s="207">
        <v>92</v>
      </c>
      <c r="AV24" s="207" t="s">
        <v>1375</v>
      </c>
      <c r="AW24" s="165">
        <v>164838</v>
      </c>
      <c r="AX24" s="207" t="s">
        <v>265</v>
      </c>
      <c r="AY24" s="165">
        <v>66731994</v>
      </c>
      <c r="AZ24" s="165"/>
      <c r="BA24" s="42" t="s">
        <v>1768</v>
      </c>
      <c r="BB24" s="217" t="s">
        <v>1769</v>
      </c>
    </row>
    <row r="25" spans="1:54" s="2" customFormat="1" ht="12" x14ac:dyDescent="0.25">
      <c r="A25" s="169"/>
      <c r="B25" s="182">
        <v>15</v>
      </c>
      <c r="C25" s="207" t="s">
        <v>1318</v>
      </c>
      <c r="D25" s="207" t="s">
        <v>267</v>
      </c>
      <c r="E25" s="42" t="s">
        <v>1772</v>
      </c>
      <c r="F25" s="42" t="s">
        <v>1992</v>
      </c>
      <c r="G25" s="42" t="s">
        <v>1773</v>
      </c>
      <c r="H25" s="346">
        <v>12</v>
      </c>
      <c r="I25" s="348" t="s">
        <v>1379</v>
      </c>
      <c r="J25" s="8">
        <v>0.6</v>
      </c>
      <c r="K25" s="8">
        <v>0.05</v>
      </c>
      <c r="L25" s="315">
        <f>(J25+J26)/2</f>
        <v>0.48</v>
      </c>
      <c r="M25" s="315">
        <f>(K25+K26)/2</f>
        <v>5.5E-2</v>
      </c>
      <c r="N25" s="312">
        <f t="shared" ref="N25" si="16">(L25+M25)/2</f>
        <v>0.26750000000000002</v>
      </c>
      <c r="O25" s="207" t="s">
        <v>1475</v>
      </c>
      <c r="P25" s="42" t="s">
        <v>137</v>
      </c>
      <c r="Q25" s="207"/>
      <c r="R25" s="207">
        <v>1</v>
      </c>
      <c r="S25" s="207">
        <v>44</v>
      </c>
      <c r="T25" s="207">
        <v>88</v>
      </c>
      <c r="U25" s="177" t="s">
        <v>1336</v>
      </c>
      <c r="V25" s="162" t="s">
        <v>269</v>
      </c>
      <c r="W25" s="10" t="s">
        <v>1336</v>
      </c>
      <c r="X25" s="207"/>
      <c r="Y25" s="323">
        <v>1</v>
      </c>
      <c r="Z25" s="331" t="s">
        <v>269</v>
      </c>
      <c r="AA25" s="327">
        <v>1</v>
      </c>
      <c r="AB25" s="321">
        <v>0</v>
      </c>
      <c r="AC25" s="321">
        <v>0</v>
      </c>
      <c r="AD25" s="329">
        <f t="shared" ref="AD25" si="17">AD23+Y25</f>
        <v>9.5</v>
      </c>
      <c r="AE25" s="331" t="s">
        <v>269</v>
      </c>
      <c r="AF25" s="327">
        <f t="shared" ref="AF25" si="18">AF23+AA25</f>
        <v>6.5</v>
      </c>
      <c r="AG25" s="207" t="s">
        <v>1334</v>
      </c>
      <c r="AH25" s="182">
        <v>16</v>
      </c>
      <c r="AI25" s="100">
        <v>0</v>
      </c>
      <c r="AJ25" s="100">
        <v>0</v>
      </c>
      <c r="AK25" s="100">
        <v>0</v>
      </c>
      <c r="AL25" s="10" t="s">
        <v>1423</v>
      </c>
      <c r="AM25" s="207">
        <v>0</v>
      </c>
      <c r="AN25" s="207">
        <v>0.08</v>
      </c>
      <c r="AO25" s="10"/>
      <c r="AP25" s="207" t="s">
        <v>1380</v>
      </c>
      <c r="AQ25" s="8">
        <v>0.91</v>
      </c>
      <c r="AR25" s="207" t="s">
        <v>1381</v>
      </c>
      <c r="AS25" s="165">
        <v>846</v>
      </c>
      <c r="AT25" s="207" t="s">
        <v>1382</v>
      </c>
      <c r="AU25" s="207">
        <v>57</v>
      </c>
      <c r="AV25" s="207" t="s">
        <v>1383</v>
      </c>
      <c r="AW25" s="165">
        <v>112627</v>
      </c>
      <c r="AX25" s="207" t="s">
        <v>1357</v>
      </c>
      <c r="AY25" s="165">
        <v>64068644</v>
      </c>
      <c r="AZ25" s="165"/>
      <c r="BA25" s="42" t="s">
        <v>137</v>
      </c>
      <c r="BB25" s="217" t="s">
        <v>264</v>
      </c>
    </row>
    <row r="26" spans="1:54" s="2" customFormat="1" ht="12" x14ac:dyDescent="0.25">
      <c r="A26" s="169"/>
      <c r="B26" s="182">
        <v>16</v>
      </c>
      <c r="C26" s="207" t="s">
        <v>267</v>
      </c>
      <c r="D26" s="207" t="s">
        <v>1318</v>
      </c>
      <c r="E26" s="42" t="s">
        <v>1774</v>
      </c>
      <c r="F26" s="42" t="s">
        <v>1992</v>
      </c>
      <c r="G26" s="42" t="s">
        <v>1775</v>
      </c>
      <c r="H26" s="346"/>
      <c r="I26" s="348"/>
      <c r="J26" s="8">
        <v>0.36</v>
      </c>
      <c r="K26" s="8">
        <v>0.06</v>
      </c>
      <c r="L26" s="315"/>
      <c r="M26" s="315"/>
      <c r="N26" s="312"/>
      <c r="O26" s="207" t="s">
        <v>1476</v>
      </c>
      <c r="P26" s="42" t="s">
        <v>137</v>
      </c>
      <c r="Q26" s="207"/>
      <c r="R26" s="207">
        <v>1</v>
      </c>
      <c r="S26" s="207">
        <v>108</v>
      </c>
      <c r="T26" s="207">
        <v>216</v>
      </c>
      <c r="U26" s="177" t="s">
        <v>1336</v>
      </c>
      <c r="V26" s="162" t="s">
        <v>269</v>
      </c>
      <c r="W26" s="10" t="s">
        <v>1336</v>
      </c>
      <c r="X26" s="207"/>
      <c r="Y26" s="324"/>
      <c r="Z26" s="332"/>
      <c r="AA26" s="328"/>
      <c r="AB26" s="321"/>
      <c r="AC26" s="321"/>
      <c r="AD26" s="330"/>
      <c r="AE26" s="332"/>
      <c r="AF26" s="328"/>
      <c r="AG26" s="207" t="s">
        <v>1614</v>
      </c>
      <c r="AH26" s="182">
        <v>5</v>
      </c>
      <c r="AI26" s="100">
        <v>1</v>
      </c>
      <c r="AJ26" s="100">
        <v>1</v>
      </c>
      <c r="AK26" s="100">
        <v>0</v>
      </c>
      <c r="AL26" s="10" t="s">
        <v>1424</v>
      </c>
      <c r="AM26" s="207">
        <v>-0.01</v>
      </c>
      <c r="AN26" s="207">
        <v>0</v>
      </c>
      <c r="AO26" s="10"/>
      <c r="AP26" s="207" t="s">
        <v>1384</v>
      </c>
      <c r="AQ26" s="8">
        <v>0.83</v>
      </c>
      <c r="AR26" s="207" t="s">
        <v>1383</v>
      </c>
      <c r="AS26" s="165">
        <v>1202</v>
      </c>
      <c r="AT26" s="207" t="s">
        <v>1385</v>
      </c>
      <c r="AU26" s="207">
        <v>120</v>
      </c>
      <c r="AV26" s="207" t="s">
        <v>1386</v>
      </c>
      <c r="AW26" s="165">
        <v>185668</v>
      </c>
      <c r="AX26" s="207" t="s">
        <v>1385</v>
      </c>
      <c r="AY26" s="165">
        <v>72167579</v>
      </c>
      <c r="AZ26" s="165"/>
      <c r="BA26" s="42" t="s">
        <v>137</v>
      </c>
      <c r="BB26" s="217" t="s">
        <v>264</v>
      </c>
    </row>
    <row r="27" spans="1:54" s="2" customFormat="1" ht="12" x14ac:dyDescent="0.25">
      <c r="A27" s="169"/>
      <c r="B27" s="182">
        <v>17</v>
      </c>
      <c r="C27" s="207" t="s">
        <v>1318</v>
      </c>
      <c r="D27" s="207" t="s">
        <v>267</v>
      </c>
      <c r="E27" s="42" t="s">
        <v>1776</v>
      </c>
      <c r="F27" s="42" t="s">
        <v>1992</v>
      </c>
      <c r="G27" s="42" t="s">
        <v>1777</v>
      </c>
      <c r="H27" s="346">
        <v>15</v>
      </c>
      <c r="I27" s="317" t="s">
        <v>1387</v>
      </c>
      <c r="J27" s="8">
        <v>0.66</v>
      </c>
      <c r="K27" s="8">
        <v>0.28999999999999998</v>
      </c>
      <c r="L27" s="315">
        <f>(J27+J28)/2</f>
        <v>0.44</v>
      </c>
      <c r="M27" s="315">
        <f>(K27+K28)/2</f>
        <v>0.245</v>
      </c>
      <c r="N27" s="312">
        <f t="shared" ref="N27" si="19">(L27+M27)/2</f>
        <v>0.34250000000000003</v>
      </c>
      <c r="O27" s="207" t="s">
        <v>1479</v>
      </c>
      <c r="P27" s="42" t="s">
        <v>260</v>
      </c>
      <c r="Q27" s="207"/>
      <c r="R27" s="207">
        <v>1</v>
      </c>
      <c r="S27" s="207">
        <v>54</v>
      </c>
      <c r="T27" s="207">
        <v>107</v>
      </c>
      <c r="U27" s="177" t="s">
        <v>1336</v>
      </c>
      <c r="V27" s="162" t="s">
        <v>269</v>
      </c>
      <c r="W27" s="10" t="s">
        <v>1336</v>
      </c>
      <c r="X27" s="207"/>
      <c r="Y27" s="323">
        <v>1</v>
      </c>
      <c r="Z27" s="331" t="s">
        <v>269</v>
      </c>
      <c r="AA27" s="327">
        <v>1</v>
      </c>
      <c r="AB27" s="321">
        <v>0</v>
      </c>
      <c r="AC27" s="321">
        <v>0</v>
      </c>
      <c r="AD27" s="329">
        <f t="shared" ref="AD27" si="20">AD25+Y27</f>
        <v>10.5</v>
      </c>
      <c r="AE27" s="331" t="s">
        <v>269</v>
      </c>
      <c r="AF27" s="327">
        <f t="shared" ref="AF27" si="21">AF25+AA27</f>
        <v>7.5</v>
      </c>
      <c r="AG27" s="207" t="s">
        <v>1614</v>
      </c>
      <c r="AH27" s="182">
        <v>5</v>
      </c>
      <c r="AI27" s="100">
        <v>1</v>
      </c>
      <c r="AJ27" s="100">
        <v>1</v>
      </c>
      <c r="AK27" s="100">
        <v>0</v>
      </c>
      <c r="AL27" s="10" t="s">
        <v>1425</v>
      </c>
      <c r="AM27" s="207">
        <v>0</v>
      </c>
      <c r="AN27" s="207">
        <v>0.01</v>
      </c>
      <c r="AO27" s="10"/>
      <c r="AP27" s="207" t="s">
        <v>1380</v>
      </c>
      <c r="AQ27" s="8">
        <v>0.92</v>
      </c>
      <c r="AR27" s="207" t="s">
        <v>1388</v>
      </c>
      <c r="AS27" s="165">
        <v>1161</v>
      </c>
      <c r="AT27" s="207" t="s">
        <v>40</v>
      </c>
      <c r="AU27" s="207">
        <v>127</v>
      </c>
      <c r="AV27" s="207" t="s">
        <v>34</v>
      </c>
      <c r="AW27" s="165">
        <v>270740</v>
      </c>
      <c r="AX27" s="207" t="s">
        <v>1389</v>
      </c>
      <c r="AY27" s="165">
        <v>374328080</v>
      </c>
      <c r="AZ27" s="165"/>
      <c r="BA27" s="42" t="s">
        <v>260</v>
      </c>
      <c r="BB27" s="217" t="s">
        <v>281</v>
      </c>
    </row>
    <row r="28" spans="1:54" s="2" customFormat="1" ht="12" x14ac:dyDescent="0.25">
      <c r="A28" s="169"/>
      <c r="B28" s="182">
        <v>18</v>
      </c>
      <c r="C28" s="207" t="s">
        <v>267</v>
      </c>
      <c r="D28" s="207" t="s">
        <v>1318</v>
      </c>
      <c r="E28" s="42" t="s">
        <v>1778</v>
      </c>
      <c r="F28" s="42" t="s">
        <v>1992</v>
      </c>
      <c r="G28" s="42" t="s">
        <v>1779</v>
      </c>
      <c r="H28" s="346"/>
      <c r="I28" s="317"/>
      <c r="J28" s="8">
        <v>0.22</v>
      </c>
      <c r="K28" s="8">
        <v>0.2</v>
      </c>
      <c r="L28" s="315"/>
      <c r="M28" s="315"/>
      <c r="N28" s="312"/>
      <c r="O28" s="207" t="s">
        <v>1480</v>
      </c>
      <c r="P28" s="42" t="s">
        <v>260</v>
      </c>
      <c r="Q28" s="207"/>
      <c r="R28" s="207">
        <v>1</v>
      </c>
      <c r="S28" s="207">
        <v>44</v>
      </c>
      <c r="T28" s="207">
        <v>88</v>
      </c>
      <c r="U28" s="177" t="s">
        <v>1336</v>
      </c>
      <c r="V28" s="162" t="s">
        <v>269</v>
      </c>
      <c r="W28" s="10" t="s">
        <v>1336</v>
      </c>
      <c r="X28" s="207"/>
      <c r="Y28" s="324"/>
      <c r="Z28" s="332"/>
      <c r="AA28" s="328"/>
      <c r="AB28" s="321"/>
      <c r="AC28" s="321"/>
      <c r="AD28" s="330"/>
      <c r="AE28" s="332"/>
      <c r="AF28" s="328"/>
      <c r="AG28" s="207" t="s">
        <v>1614</v>
      </c>
      <c r="AH28" s="182">
        <v>5</v>
      </c>
      <c r="AI28" s="100">
        <v>1</v>
      </c>
      <c r="AJ28" s="100">
        <v>1</v>
      </c>
      <c r="AK28" s="100">
        <v>0</v>
      </c>
      <c r="AL28" s="10" t="s">
        <v>1426</v>
      </c>
      <c r="AM28" s="207">
        <v>0</v>
      </c>
      <c r="AN28" s="207">
        <v>0</v>
      </c>
      <c r="AO28" s="10"/>
      <c r="AP28" s="207" t="s">
        <v>1390</v>
      </c>
      <c r="AQ28" s="8">
        <v>0.39</v>
      </c>
      <c r="AR28" s="207" t="s">
        <v>1391</v>
      </c>
      <c r="AS28" s="165">
        <v>525</v>
      </c>
      <c r="AT28" s="207" t="s">
        <v>1392</v>
      </c>
      <c r="AU28" s="207">
        <v>127</v>
      </c>
      <c r="AV28" s="207" t="s">
        <v>1356</v>
      </c>
      <c r="AW28" s="165">
        <v>249756</v>
      </c>
      <c r="AX28" s="207" t="s">
        <v>1358</v>
      </c>
      <c r="AY28" s="165">
        <v>154127678</v>
      </c>
      <c r="AZ28" s="165"/>
      <c r="BA28" s="42" t="s">
        <v>260</v>
      </c>
      <c r="BB28" s="217" t="s">
        <v>281</v>
      </c>
    </row>
    <row r="29" spans="1:54" s="2" customFormat="1" ht="12" x14ac:dyDescent="0.25">
      <c r="A29" s="169"/>
      <c r="B29" s="182">
        <v>19</v>
      </c>
      <c r="C29" s="207" t="s">
        <v>1318</v>
      </c>
      <c r="D29" s="207" t="s">
        <v>267</v>
      </c>
      <c r="E29" s="42" t="s">
        <v>1780</v>
      </c>
      <c r="F29" s="42" t="s">
        <v>1992</v>
      </c>
      <c r="G29" s="42" t="s">
        <v>1781</v>
      </c>
      <c r="H29" s="346">
        <v>17</v>
      </c>
      <c r="I29" s="317" t="s">
        <v>1393</v>
      </c>
      <c r="J29" s="8">
        <v>0.16</v>
      </c>
      <c r="K29" s="8">
        <v>0.08</v>
      </c>
      <c r="L29" s="315">
        <f>(J29+J30)/2</f>
        <v>0.16999999999999998</v>
      </c>
      <c r="M29" s="315">
        <f>(K29+K30)/2</f>
        <v>0.04</v>
      </c>
      <c r="N29" s="312">
        <f t="shared" ref="N29" si="22">(L29+M29)/2</f>
        <v>0.105</v>
      </c>
      <c r="O29" s="207" t="s">
        <v>1481</v>
      </c>
      <c r="P29" s="42" t="s">
        <v>718</v>
      </c>
      <c r="Q29" s="207"/>
      <c r="R29" s="207">
        <v>1</v>
      </c>
      <c r="S29" s="207">
        <v>41</v>
      </c>
      <c r="T29" s="207">
        <v>81</v>
      </c>
      <c r="U29" s="177" t="s">
        <v>1336</v>
      </c>
      <c r="V29" s="162" t="s">
        <v>269</v>
      </c>
      <c r="W29" s="10" t="s">
        <v>1336</v>
      </c>
      <c r="X29" s="207"/>
      <c r="Y29" s="323">
        <v>1</v>
      </c>
      <c r="Z29" s="331" t="s">
        <v>269</v>
      </c>
      <c r="AA29" s="327">
        <v>1</v>
      </c>
      <c r="AB29" s="321">
        <v>0</v>
      </c>
      <c r="AC29" s="321">
        <v>0</v>
      </c>
      <c r="AD29" s="329">
        <f t="shared" ref="AD29" si="23">AD27+Y29</f>
        <v>11.5</v>
      </c>
      <c r="AE29" s="331" t="s">
        <v>269</v>
      </c>
      <c r="AF29" s="327">
        <f t="shared" ref="AF29" si="24">AF27+AA29</f>
        <v>8.5</v>
      </c>
      <c r="AG29" s="207" t="s">
        <v>1334</v>
      </c>
      <c r="AH29" s="182">
        <v>15</v>
      </c>
      <c r="AI29" s="100">
        <v>0</v>
      </c>
      <c r="AJ29" s="100">
        <v>0</v>
      </c>
      <c r="AK29" s="100">
        <v>0</v>
      </c>
      <c r="AL29" s="10" t="s">
        <v>1427</v>
      </c>
      <c r="AM29" s="207">
        <v>0</v>
      </c>
      <c r="AN29" s="207">
        <v>0.11</v>
      </c>
      <c r="AO29" s="10"/>
      <c r="AP29" s="207" t="s">
        <v>1394</v>
      </c>
      <c r="AQ29" s="8">
        <v>0.52</v>
      </c>
      <c r="AR29" s="207" t="s">
        <v>1339</v>
      </c>
      <c r="AS29" s="165">
        <v>1209</v>
      </c>
      <c r="AT29" s="207" t="s">
        <v>284</v>
      </c>
      <c r="AU29" s="207">
        <v>74</v>
      </c>
      <c r="AV29" s="207" t="s">
        <v>1395</v>
      </c>
      <c r="AW29" s="165">
        <v>106005</v>
      </c>
      <c r="AX29" s="207" t="s">
        <v>89</v>
      </c>
      <c r="AY29" s="165">
        <v>252753928</v>
      </c>
      <c r="AZ29" s="165"/>
      <c r="BA29" s="42" t="s">
        <v>718</v>
      </c>
      <c r="BB29" s="217" t="s">
        <v>1782</v>
      </c>
    </row>
    <row r="30" spans="1:54" s="2" customFormat="1" ht="12" x14ac:dyDescent="0.25">
      <c r="A30" s="169"/>
      <c r="B30" s="182">
        <v>20</v>
      </c>
      <c r="C30" s="207" t="s">
        <v>267</v>
      </c>
      <c r="D30" s="207" t="s">
        <v>1318</v>
      </c>
      <c r="E30" s="42" t="s">
        <v>1783</v>
      </c>
      <c r="F30" s="42" t="s">
        <v>1992</v>
      </c>
      <c r="G30" s="42" t="s">
        <v>1784</v>
      </c>
      <c r="H30" s="346"/>
      <c r="I30" s="317"/>
      <c r="J30" s="8">
        <v>0.18</v>
      </c>
      <c r="K30" s="8">
        <v>0</v>
      </c>
      <c r="L30" s="315"/>
      <c r="M30" s="315"/>
      <c r="N30" s="312"/>
      <c r="O30" s="207" t="s">
        <v>1482</v>
      </c>
      <c r="P30" s="42" t="s">
        <v>718</v>
      </c>
      <c r="Q30" s="207"/>
      <c r="R30" s="207">
        <v>1</v>
      </c>
      <c r="S30" s="207">
        <v>59</v>
      </c>
      <c r="T30" s="207">
        <v>118</v>
      </c>
      <c r="U30" s="177" t="s">
        <v>1336</v>
      </c>
      <c r="V30" s="162" t="s">
        <v>269</v>
      </c>
      <c r="W30" s="10" t="s">
        <v>1336</v>
      </c>
      <c r="X30" s="207"/>
      <c r="Y30" s="324"/>
      <c r="Z30" s="332"/>
      <c r="AA30" s="328"/>
      <c r="AB30" s="321"/>
      <c r="AC30" s="321"/>
      <c r="AD30" s="330"/>
      <c r="AE30" s="332"/>
      <c r="AF30" s="328"/>
      <c r="AG30" s="207" t="s">
        <v>1331</v>
      </c>
      <c r="AH30" s="182">
        <v>10</v>
      </c>
      <c r="AI30" s="100">
        <v>0</v>
      </c>
      <c r="AJ30" s="100">
        <v>0</v>
      </c>
      <c r="AK30" s="100">
        <v>0</v>
      </c>
      <c r="AL30" s="10" t="s">
        <v>1428</v>
      </c>
      <c r="AM30" s="207">
        <v>0.02</v>
      </c>
      <c r="AN30" s="207">
        <v>0</v>
      </c>
      <c r="AO30" s="10"/>
      <c r="AP30" s="207" t="s">
        <v>1397</v>
      </c>
      <c r="AQ30" s="8">
        <v>0.86</v>
      </c>
      <c r="AR30" s="207" t="s">
        <v>1398</v>
      </c>
      <c r="AS30" s="165">
        <v>586</v>
      </c>
      <c r="AT30" s="207" t="s">
        <v>45</v>
      </c>
      <c r="AU30" s="207">
        <v>79</v>
      </c>
      <c r="AV30" s="207" t="s">
        <v>34</v>
      </c>
      <c r="AW30" s="165">
        <v>134274</v>
      </c>
      <c r="AX30" s="207" t="s">
        <v>1389</v>
      </c>
      <c r="AY30" s="165">
        <v>106265738</v>
      </c>
      <c r="AZ30" s="165"/>
      <c r="BA30" s="42" t="s">
        <v>718</v>
      </c>
      <c r="BB30" s="217" t="s">
        <v>1782</v>
      </c>
    </row>
    <row r="31" spans="1:54" s="2" customFormat="1" ht="12" x14ac:dyDescent="0.25">
      <c r="A31" s="169"/>
      <c r="B31" s="182">
        <v>21</v>
      </c>
      <c r="C31" s="207" t="s">
        <v>1318</v>
      </c>
      <c r="D31" s="207" t="s">
        <v>267</v>
      </c>
      <c r="E31" s="42" t="s">
        <v>1785</v>
      </c>
      <c r="F31" s="42" t="s">
        <v>1993</v>
      </c>
      <c r="G31" s="42" t="s">
        <v>1786</v>
      </c>
      <c r="H31" s="346">
        <v>22</v>
      </c>
      <c r="I31" s="317" t="s">
        <v>1396</v>
      </c>
      <c r="J31" s="8">
        <v>0.78</v>
      </c>
      <c r="K31" s="8">
        <v>0.43</v>
      </c>
      <c r="L31" s="315">
        <f>(J31+J32)/2</f>
        <v>0.72</v>
      </c>
      <c r="M31" s="315">
        <f>(K31+K32)/2</f>
        <v>0.42499999999999999</v>
      </c>
      <c r="N31" s="312">
        <f t="shared" ref="N31" si="25">(L31+M31)/2</f>
        <v>0.57250000000000001</v>
      </c>
      <c r="O31" s="207" t="s">
        <v>1483</v>
      </c>
      <c r="P31" s="42" t="s">
        <v>1787</v>
      </c>
      <c r="Q31" s="207"/>
      <c r="R31" s="207">
        <v>1</v>
      </c>
      <c r="S31" s="207">
        <v>61</v>
      </c>
      <c r="T31" s="207">
        <v>121</v>
      </c>
      <c r="U31" s="177">
        <v>1</v>
      </c>
      <c r="V31" s="162" t="s">
        <v>269</v>
      </c>
      <c r="W31" s="10">
        <v>0</v>
      </c>
      <c r="X31" s="207">
        <v>1</v>
      </c>
      <c r="Y31" s="323">
        <v>1.5</v>
      </c>
      <c r="Z31" s="331" t="s">
        <v>269</v>
      </c>
      <c r="AA31" s="327">
        <v>0.5</v>
      </c>
      <c r="AB31" s="321">
        <v>1</v>
      </c>
      <c r="AC31" s="321">
        <v>0</v>
      </c>
      <c r="AD31" s="329">
        <f t="shared" ref="AD31" si="26">AD29+Y31</f>
        <v>13</v>
      </c>
      <c r="AE31" s="331" t="s">
        <v>269</v>
      </c>
      <c r="AF31" s="327">
        <f t="shared" ref="AF31" si="27">AF29+AA31</f>
        <v>9</v>
      </c>
      <c r="AG31" s="207" t="s">
        <v>1332</v>
      </c>
      <c r="AH31" s="182">
        <v>11</v>
      </c>
      <c r="AI31" s="100">
        <v>0</v>
      </c>
      <c r="AJ31" s="100">
        <v>1</v>
      </c>
      <c r="AK31" s="100">
        <v>1</v>
      </c>
      <c r="AL31" s="10" t="s">
        <v>1429</v>
      </c>
      <c r="AM31" s="207">
        <v>7.93</v>
      </c>
      <c r="AN31" s="207">
        <v>8.2200000000000006</v>
      </c>
      <c r="AO31" s="10"/>
      <c r="AP31" s="207" t="s">
        <v>90</v>
      </c>
      <c r="AQ31" s="8">
        <v>8.2200000000000006</v>
      </c>
      <c r="AR31" s="207" t="s">
        <v>1378</v>
      </c>
      <c r="AS31" s="165">
        <v>1111</v>
      </c>
      <c r="AT31" s="207" t="s">
        <v>1358</v>
      </c>
      <c r="AU31" s="207">
        <v>48</v>
      </c>
      <c r="AV31" s="207" t="s">
        <v>45</v>
      </c>
      <c r="AW31" s="165">
        <v>140242</v>
      </c>
      <c r="AX31" s="207" t="s">
        <v>298</v>
      </c>
      <c r="AY31" s="165">
        <v>168586963</v>
      </c>
      <c r="AZ31" s="165"/>
      <c r="BA31" s="42" t="s">
        <v>1787</v>
      </c>
      <c r="BB31" s="217" t="s">
        <v>1788</v>
      </c>
    </row>
    <row r="32" spans="1:54" s="2" customFormat="1" ht="12" x14ac:dyDescent="0.25">
      <c r="A32" s="169"/>
      <c r="B32" s="182">
        <v>22</v>
      </c>
      <c r="C32" s="207" t="s">
        <v>267</v>
      </c>
      <c r="D32" s="207" t="s">
        <v>1318</v>
      </c>
      <c r="E32" s="42" t="s">
        <v>1789</v>
      </c>
      <c r="F32" s="42" t="s">
        <v>1993</v>
      </c>
      <c r="G32" s="42" t="s">
        <v>1790</v>
      </c>
      <c r="H32" s="346"/>
      <c r="I32" s="317"/>
      <c r="J32" s="8">
        <v>0.66</v>
      </c>
      <c r="K32" s="8">
        <v>0.42</v>
      </c>
      <c r="L32" s="315"/>
      <c r="M32" s="315"/>
      <c r="N32" s="312"/>
      <c r="O32" s="207" t="s">
        <v>1484</v>
      </c>
      <c r="P32" s="42" t="s">
        <v>1787</v>
      </c>
      <c r="Q32" s="207"/>
      <c r="R32" s="207">
        <v>1</v>
      </c>
      <c r="S32" s="207">
        <v>79</v>
      </c>
      <c r="T32" s="207">
        <v>158</v>
      </c>
      <c r="U32" s="177" t="s">
        <v>1336</v>
      </c>
      <c r="V32" s="162" t="s">
        <v>269</v>
      </c>
      <c r="W32" s="10" t="s">
        <v>1336</v>
      </c>
      <c r="X32" s="207"/>
      <c r="Y32" s="324"/>
      <c r="Z32" s="332"/>
      <c r="AA32" s="328"/>
      <c r="AB32" s="321"/>
      <c r="AC32" s="321"/>
      <c r="AD32" s="330"/>
      <c r="AE32" s="332"/>
      <c r="AF32" s="328"/>
      <c r="AG32" s="207" t="s">
        <v>1331</v>
      </c>
      <c r="AH32" s="182">
        <v>6</v>
      </c>
      <c r="AI32" s="100">
        <v>1</v>
      </c>
      <c r="AJ32" s="100">
        <v>1</v>
      </c>
      <c r="AK32" s="100">
        <v>0</v>
      </c>
      <c r="AL32" s="10" t="s">
        <v>1430</v>
      </c>
      <c r="AM32" s="207">
        <v>0</v>
      </c>
      <c r="AN32" s="207">
        <v>0</v>
      </c>
      <c r="AO32" s="10"/>
      <c r="AP32" s="207" t="s">
        <v>1338</v>
      </c>
      <c r="AQ32" s="8">
        <v>0.66</v>
      </c>
      <c r="AR32" s="207" t="s">
        <v>156</v>
      </c>
      <c r="AS32" s="165">
        <v>1063</v>
      </c>
      <c r="AT32" s="207" t="s">
        <v>289</v>
      </c>
      <c r="AU32" s="207">
        <v>127</v>
      </c>
      <c r="AV32" s="207" t="s">
        <v>33</v>
      </c>
      <c r="AW32" s="165">
        <v>257382</v>
      </c>
      <c r="AX32" s="207" t="s">
        <v>1399</v>
      </c>
      <c r="AY32" s="165">
        <v>249865738</v>
      </c>
      <c r="AZ32" s="165"/>
      <c r="BA32" s="42" t="s">
        <v>1787</v>
      </c>
      <c r="BB32" s="217" t="s">
        <v>1788</v>
      </c>
    </row>
    <row r="33" spans="1:54" s="2" customFormat="1" ht="12" x14ac:dyDescent="0.25">
      <c r="A33" s="169"/>
      <c r="B33" s="182">
        <v>23</v>
      </c>
      <c r="C33" s="207" t="s">
        <v>1318</v>
      </c>
      <c r="D33" s="207" t="s">
        <v>267</v>
      </c>
      <c r="E33" s="42" t="s">
        <v>1791</v>
      </c>
      <c r="F33" s="42" t="s">
        <v>1993</v>
      </c>
      <c r="G33" s="42" t="s">
        <v>1792</v>
      </c>
      <c r="H33" s="346">
        <v>9</v>
      </c>
      <c r="I33" s="317" t="s">
        <v>1400</v>
      </c>
      <c r="J33" s="8">
        <v>-0.01</v>
      </c>
      <c r="K33" s="8">
        <v>-0.44</v>
      </c>
      <c r="L33" s="315">
        <f>(J33+J34)/2</f>
        <v>-0.115</v>
      </c>
      <c r="M33" s="315">
        <f>(K33+K34)/2</f>
        <v>-0.625</v>
      </c>
      <c r="N33" s="312">
        <f t="shared" ref="N33" si="28">(L33+M33)/2</f>
        <v>-0.37</v>
      </c>
      <c r="O33" s="207" t="s">
        <v>1485</v>
      </c>
      <c r="P33" s="42" t="s">
        <v>303</v>
      </c>
      <c r="Q33" s="207"/>
      <c r="R33" s="207">
        <v>1</v>
      </c>
      <c r="S33" s="207">
        <v>57</v>
      </c>
      <c r="T33" s="207">
        <v>114</v>
      </c>
      <c r="U33" s="177" t="s">
        <v>1336</v>
      </c>
      <c r="V33" s="162" t="s">
        <v>269</v>
      </c>
      <c r="W33" s="10" t="s">
        <v>1336</v>
      </c>
      <c r="X33" s="207"/>
      <c r="Y33" s="323">
        <v>1.5</v>
      </c>
      <c r="Z33" s="331" t="s">
        <v>269</v>
      </c>
      <c r="AA33" s="327">
        <v>0.5</v>
      </c>
      <c r="AB33" s="321">
        <v>1</v>
      </c>
      <c r="AC33" s="321">
        <v>0</v>
      </c>
      <c r="AD33" s="329">
        <f t="shared" ref="AD33" si="29">AD31+Y33</f>
        <v>14.5</v>
      </c>
      <c r="AE33" s="331" t="s">
        <v>269</v>
      </c>
      <c r="AF33" s="327">
        <f t="shared" ref="AF33" si="30">AF31+AA33</f>
        <v>9.5</v>
      </c>
      <c r="AG33" s="207" t="s">
        <v>1614</v>
      </c>
      <c r="AH33" s="182">
        <v>5</v>
      </c>
      <c r="AI33" s="100">
        <v>1</v>
      </c>
      <c r="AJ33" s="100">
        <v>1</v>
      </c>
      <c r="AK33" s="100">
        <v>0</v>
      </c>
      <c r="AL33" s="10" t="s">
        <v>1415</v>
      </c>
      <c r="AM33" s="207">
        <v>0</v>
      </c>
      <c r="AN33" s="207">
        <v>0</v>
      </c>
      <c r="AO33" s="10"/>
      <c r="AP33" s="207" t="s">
        <v>1401</v>
      </c>
      <c r="AQ33" s="8">
        <v>-0.84</v>
      </c>
      <c r="AR33" s="207" t="s">
        <v>1365</v>
      </c>
      <c r="AS33" s="165">
        <v>697</v>
      </c>
      <c r="AT33" s="207" t="s">
        <v>173</v>
      </c>
      <c r="AU33" s="207">
        <v>127</v>
      </c>
      <c r="AV33" s="207" t="s">
        <v>20</v>
      </c>
      <c r="AW33" s="165">
        <v>228136</v>
      </c>
      <c r="AX33" s="207" t="s">
        <v>247</v>
      </c>
      <c r="AY33" s="165">
        <v>569207777</v>
      </c>
      <c r="AZ33" s="165"/>
      <c r="BA33" s="42" t="s">
        <v>303</v>
      </c>
      <c r="BB33" s="217" t="s">
        <v>1793</v>
      </c>
    </row>
    <row r="34" spans="1:54" s="2" customFormat="1" ht="12" x14ac:dyDescent="0.25">
      <c r="A34" s="169"/>
      <c r="B34" s="182">
        <v>24</v>
      </c>
      <c r="C34" s="207" t="s">
        <v>267</v>
      </c>
      <c r="D34" s="207" t="s">
        <v>1318</v>
      </c>
      <c r="E34" s="42" t="s">
        <v>1794</v>
      </c>
      <c r="F34" s="42" t="s">
        <v>1993</v>
      </c>
      <c r="G34" s="42" t="s">
        <v>1795</v>
      </c>
      <c r="H34" s="346"/>
      <c r="I34" s="317"/>
      <c r="J34" s="8">
        <v>-0.22</v>
      </c>
      <c r="K34" s="8">
        <v>-0.81</v>
      </c>
      <c r="L34" s="315"/>
      <c r="M34" s="315"/>
      <c r="N34" s="312"/>
      <c r="O34" s="207" t="s">
        <v>1486</v>
      </c>
      <c r="P34" s="42" t="s">
        <v>303</v>
      </c>
      <c r="Q34" s="207"/>
      <c r="R34" s="207">
        <v>1</v>
      </c>
      <c r="S34" s="207">
        <v>76</v>
      </c>
      <c r="T34" s="207">
        <v>151</v>
      </c>
      <c r="U34" s="177">
        <v>0</v>
      </c>
      <c r="V34" s="162" t="s">
        <v>269</v>
      </c>
      <c r="W34" s="10">
        <v>1</v>
      </c>
      <c r="X34" s="207">
        <v>1</v>
      </c>
      <c r="Y34" s="324"/>
      <c r="Z34" s="332"/>
      <c r="AA34" s="328"/>
      <c r="AB34" s="321"/>
      <c r="AC34" s="321"/>
      <c r="AD34" s="330"/>
      <c r="AE34" s="332"/>
      <c r="AF34" s="328"/>
      <c r="AG34" s="207" t="s">
        <v>1332</v>
      </c>
      <c r="AH34" s="182">
        <v>11</v>
      </c>
      <c r="AI34" s="100">
        <v>0</v>
      </c>
      <c r="AJ34" s="100">
        <v>0</v>
      </c>
      <c r="AK34" s="100">
        <v>0</v>
      </c>
      <c r="AL34" s="10" t="s">
        <v>1413</v>
      </c>
      <c r="AM34" s="207">
        <v>-148.91999999999999</v>
      </c>
      <c r="AN34" s="162" t="s">
        <v>1412</v>
      </c>
      <c r="AO34" s="10"/>
      <c r="AP34" s="207" t="s">
        <v>286</v>
      </c>
      <c r="AQ34" s="15" t="s">
        <v>1412</v>
      </c>
      <c r="AR34" s="207" t="s">
        <v>1338</v>
      </c>
      <c r="AS34" s="165">
        <v>1217</v>
      </c>
      <c r="AT34" s="207" t="s">
        <v>1414</v>
      </c>
      <c r="AU34" s="207">
        <v>45</v>
      </c>
      <c r="AV34" s="207" t="s">
        <v>47</v>
      </c>
      <c r="AW34" s="165">
        <v>122008</v>
      </c>
      <c r="AX34" s="207" t="s">
        <v>296</v>
      </c>
      <c r="AY34" s="165">
        <v>95595092</v>
      </c>
      <c r="AZ34" s="165"/>
      <c r="BA34" s="42" t="s">
        <v>303</v>
      </c>
      <c r="BB34" s="217" t="s">
        <v>1793</v>
      </c>
    </row>
    <row r="35" spans="1:54" s="2" customFormat="1" ht="12" x14ac:dyDescent="0.25">
      <c r="A35" s="169"/>
      <c r="B35" s="182">
        <v>25</v>
      </c>
      <c r="C35" s="207" t="s">
        <v>1318</v>
      </c>
      <c r="D35" s="207" t="s">
        <v>267</v>
      </c>
      <c r="E35" s="42" t="s">
        <v>1796</v>
      </c>
      <c r="F35" s="42" t="s">
        <v>1993</v>
      </c>
      <c r="G35" s="42" t="s">
        <v>1797</v>
      </c>
      <c r="H35" s="346">
        <v>8</v>
      </c>
      <c r="I35" s="317" t="s">
        <v>1416</v>
      </c>
      <c r="J35" s="8">
        <v>0.26</v>
      </c>
      <c r="K35" s="8">
        <v>0</v>
      </c>
      <c r="L35" s="315">
        <f>(J35+J36)/2</f>
        <v>0.27500000000000002</v>
      </c>
      <c r="M35" s="315">
        <f>(K35+K36)/2</f>
        <v>0</v>
      </c>
      <c r="N35" s="312">
        <f t="shared" ref="N35" si="31">(L35+M35)/2</f>
        <v>0.13750000000000001</v>
      </c>
      <c r="O35" s="207" t="s">
        <v>1487</v>
      </c>
      <c r="P35" s="42" t="s">
        <v>116</v>
      </c>
      <c r="Q35" s="207"/>
      <c r="R35" s="207">
        <v>1</v>
      </c>
      <c r="S35" s="207">
        <v>49</v>
      </c>
      <c r="T35" s="207">
        <v>97</v>
      </c>
      <c r="U35" s="177" t="s">
        <v>1336</v>
      </c>
      <c r="V35" s="162" t="s">
        <v>269</v>
      </c>
      <c r="W35" s="10" t="s">
        <v>1336</v>
      </c>
      <c r="X35" s="207"/>
      <c r="Y35" s="323">
        <v>1.5</v>
      </c>
      <c r="Z35" s="331" t="s">
        <v>269</v>
      </c>
      <c r="AA35" s="327">
        <v>0.5</v>
      </c>
      <c r="AB35" s="321">
        <v>1</v>
      </c>
      <c r="AC35" s="321">
        <v>0</v>
      </c>
      <c r="AD35" s="329">
        <f t="shared" ref="AD35" si="32">AD33+Y35</f>
        <v>16</v>
      </c>
      <c r="AE35" s="331" t="s">
        <v>269</v>
      </c>
      <c r="AF35" s="327">
        <f t="shared" ref="AF35" si="33">AF33+AA35</f>
        <v>10</v>
      </c>
      <c r="AG35" s="207" t="s">
        <v>1331</v>
      </c>
      <c r="AH35" s="182">
        <v>14</v>
      </c>
      <c r="AI35" s="100">
        <v>0</v>
      </c>
      <c r="AJ35" s="100">
        <v>0</v>
      </c>
      <c r="AK35" s="100">
        <v>0</v>
      </c>
      <c r="AL35" s="10" t="s">
        <v>1417</v>
      </c>
      <c r="AM35" s="207">
        <v>0</v>
      </c>
      <c r="AN35" s="207">
        <v>0.02</v>
      </c>
      <c r="AO35" s="10"/>
      <c r="AP35" s="207" t="s">
        <v>1376</v>
      </c>
      <c r="AQ35" s="8">
        <v>0.33</v>
      </c>
      <c r="AR35" s="207" t="s">
        <v>1384</v>
      </c>
      <c r="AS35" s="165">
        <v>964</v>
      </c>
      <c r="AT35" s="207" t="s">
        <v>1389</v>
      </c>
      <c r="AU35" s="207">
        <v>69</v>
      </c>
      <c r="AV35" s="207" t="s">
        <v>1418</v>
      </c>
      <c r="AW35" s="165">
        <v>100286</v>
      </c>
      <c r="AX35" s="207" t="s">
        <v>1384</v>
      </c>
      <c r="AY35" s="165">
        <v>284492111</v>
      </c>
      <c r="AZ35" s="165"/>
      <c r="BA35" s="42" t="s">
        <v>116</v>
      </c>
      <c r="BB35" s="217" t="s">
        <v>1142</v>
      </c>
    </row>
    <row r="36" spans="1:54" s="2" customFormat="1" ht="12" x14ac:dyDescent="0.25">
      <c r="A36" s="169"/>
      <c r="B36" s="182">
        <v>26</v>
      </c>
      <c r="C36" s="207" t="s">
        <v>267</v>
      </c>
      <c r="D36" s="207" t="s">
        <v>1318</v>
      </c>
      <c r="E36" s="42" t="s">
        <v>1798</v>
      </c>
      <c r="F36" s="42" t="s">
        <v>1993</v>
      </c>
      <c r="G36" s="42" t="s">
        <v>1799</v>
      </c>
      <c r="H36" s="346"/>
      <c r="I36" s="317"/>
      <c r="J36" s="8">
        <v>0.28999999999999998</v>
      </c>
      <c r="K36" s="8">
        <v>0</v>
      </c>
      <c r="L36" s="315"/>
      <c r="M36" s="315"/>
      <c r="N36" s="312"/>
      <c r="O36" s="207" t="s">
        <v>1488</v>
      </c>
      <c r="P36" s="42" t="s">
        <v>116</v>
      </c>
      <c r="Q36" s="207"/>
      <c r="R36" s="207">
        <v>1</v>
      </c>
      <c r="S36" s="207">
        <v>111</v>
      </c>
      <c r="T36" s="207">
        <v>221</v>
      </c>
      <c r="U36" s="177">
        <v>0</v>
      </c>
      <c r="V36" s="162" t="s">
        <v>269</v>
      </c>
      <c r="W36" s="10">
        <v>1</v>
      </c>
      <c r="X36" s="207">
        <v>1</v>
      </c>
      <c r="Y36" s="324"/>
      <c r="Z36" s="332"/>
      <c r="AA36" s="328"/>
      <c r="AB36" s="321"/>
      <c r="AC36" s="321"/>
      <c r="AD36" s="330"/>
      <c r="AE36" s="332"/>
      <c r="AF36" s="328"/>
      <c r="AG36" s="207" t="s">
        <v>1332</v>
      </c>
      <c r="AH36" s="182">
        <v>12</v>
      </c>
      <c r="AI36" s="100">
        <v>0</v>
      </c>
      <c r="AJ36" s="100">
        <v>0</v>
      </c>
      <c r="AK36" s="100">
        <v>0</v>
      </c>
      <c r="AL36" s="10" t="s">
        <v>1432</v>
      </c>
      <c r="AM36" s="207">
        <v>-82.4</v>
      </c>
      <c r="AN36" s="207">
        <v>-12.47</v>
      </c>
      <c r="AO36" s="10"/>
      <c r="AP36" s="207" t="s">
        <v>1433</v>
      </c>
      <c r="AQ36" s="8">
        <v>-82.4</v>
      </c>
      <c r="AR36" s="207" t="s">
        <v>1394</v>
      </c>
      <c r="AS36" s="165">
        <v>1036</v>
      </c>
      <c r="AT36" s="207" t="s">
        <v>283</v>
      </c>
      <c r="AU36" s="207">
        <v>55</v>
      </c>
      <c r="AV36" s="207">
        <v>110</v>
      </c>
      <c r="AW36" s="165">
        <v>121962</v>
      </c>
      <c r="AX36" s="207" t="s">
        <v>35</v>
      </c>
      <c r="AY36" s="165">
        <v>3085574</v>
      </c>
      <c r="AZ36" s="165"/>
      <c r="BA36" s="42" t="s">
        <v>116</v>
      </c>
      <c r="BB36" s="217" t="s">
        <v>1142</v>
      </c>
    </row>
    <row r="37" spans="1:54" s="2" customFormat="1" ht="12" x14ac:dyDescent="0.25">
      <c r="A37" s="169"/>
      <c r="B37" s="182">
        <v>27</v>
      </c>
      <c r="C37" s="207" t="s">
        <v>1318</v>
      </c>
      <c r="D37" s="207" t="s">
        <v>267</v>
      </c>
      <c r="E37" s="42" t="s">
        <v>1800</v>
      </c>
      <c r="F37" s="42" t="s">
        <v>1994</v>
      </c>
      <c r="G37" s="42" t="s">
        <v>1801</v>
      </c>
      <c r="H37" s="346">
        <v>9</v>
      </c>
      <c r="I37" s="317" t="s">
        <v>1431</v>
      </c>
      <c r="J37" s="8">
        <v>0.89</v>
      </c>
      <c r="K37" s="8">
        <v>0.41</v>
      </c>
      <c r="L37" s="315">
        <f>(J37+J38)/2</f>
        <v>0.66500000000000004</v>
      </c>
      <c r="M37" s="315">
        <f>(K37+K38)/2</f>
        <v>0.43999999999999995</v>
      </c>
      <c r="N37" s="312">
        <f t="shared" ref="N37" si="34">(L37+M37)/2</f>
        <v>0.55249999999999999</v>
      </c>
      <c r="O37" s="207" t="s">
        <v>1489</v>
      </c>
      <c r="P37" s="42" t="s">
        <v>78</v>
      </c>
      <c r="Q37" s="207"/>
      <c r="R37" s="207">
        <v>1</v>
      </c>
      <c r="S37" s="207">
        <v>63</v>
      </c>
      <c r="T37" s="207">
        <v>126</v>
      </c>
      <c r="U37" s="177">
        <v>1</v>
      </c>
      <c r="V37" s="162" t="s">
        <v>269</v>
      </c>
      <c r="W37" s="10">
        <v>0</v>
      </c>
      <c r="X37" s="207"/>
      <c r="Y37" s="323">
        <v>1.5</v>
      </c>
      <c r="Z37" s="331" t="s">
        <v>269</v>
      </c>
      <c r="AA37" s="327">
        <v>0.5</v>
      </c>
      <c r="AB37" s="321">
        <v>1</v>
      </c>
      <c r="AC37" s="321">
        <v>0</v>
      </c>
      <c r="AD37" s="329">
        <f t="shared" ref="AD37" si="35">AD35+Y37</f>
        <v>17.5</v>
      </c>
      <c r="AE37" s="331" t="s">
        <v>269</v>
      </c>
      <c r="AF37" s="327">
        <f t="shared" ref="AF37" si="36">AF35+AA37</f>
        <v>10.5</v>
      </c>
      <c r="AG37" s="207" t="s">
        <v>1332</v>
      </c>
      <c r="AH37" s="182">
        <v>18</v>
      </c>
      <c r="AI37" s="100">
        <v>0</v>
      </c>
      <c r="AJ37" s="100">
        <v>0</v>
      </c>
      <c r="AK37" s="100">
        <v>0</v>
      </c>
      <c r="AL37" s="10" t="s">
        <v>1435</v>
      </c>
      <c r="AM37" s="207">
        <v>7.98</v>
      </c>
      <c r="AN37" s="207">
        <v>7.56</v>
      </c>
      <c r="AO37" s="10"/>
      <c r="AP37" s="207" t="s">
        <v>22</v>
      </c>
      <c r="AQ37" s="8">
        <v>7.98</v>
      </c>
      <c r="AR37" s="207" t="s">
        <v>1434</v>
      </c>
      <c r="AS37" s="165">
        <v>801</v>
      </c>
      <c r="AT37" s="207" t="s">
        <v>89</v>
      </c>
      <c r="AU37" s="207">
        <v>62</v>
      </c>
      <c r="AV37" s="207" t="s">
        <v>28</v>
      </c>
      <c r="AW37" s="165">
        <v>123534</v>
      </c>
      <c r="AX37" s="207" t="s">
        <v>1370</v>
      </c>
      <c r="AY37" s="165">
        <v>18296653</v>
      </c>
      <c r="AZ37" s="165"/>
      <c r="BA37" s="42" t="s">
        <v>78</v>
      </c>
      <c r="BB37" s="217" t="s">
        <v>1802</v>
      </c>
    </row>
    <row r="38" spans="1:54" s="2" customFormat="1" ht="12" x14ac:dyDescent="0.25">
      <c r="A38" s="169"/>
      <c r="B38" s="182">
        <v>28</v>
      </c>
      <c r="C38" s="207" t="s">
        <v>267</v>
      </c>
      <c r="D38" s="207" t="s">
        <v>1318</v>
      </c>
      <c r="E38" s="42" t="s">
        <v>1803</v>
      </c>
      <c r="F38" s="42" t="s">
        <v>1994</v>
      </c>
      <c r="G38" s="42" t="s">
        <v>1804</v>
      </c>
      <c r="H38" s="346"/>
      <c r="I38" s="317"/>
      <c r="J38" s="8">
        <v>0.44</v>
      </c>
      <c r="K38" s="8">
        <v>0.47</v>
      </c>
      <c r="L38" s="315"/>
      <c r="M38" s="315"/>
      <c r="N38" s="312"/>
      <c r="O38" s="207" t="s">
        <v>1490</v>
      </c>
      <c r="P38" s="42" t="s">
        <v>78</v>
      </c>
      <c r="Q38" s="207"/>
      <c r="R38" s="207">
        <v>1</v>
      </c>
      <c r="S38" s="207">
        <v>155</v>
      </c>
      <c r="T38" s="207">
        <v>309</v>
      </c>
      <c r="U38" s="177" t="s">
        <v>1336</v>
      </c>
      <c r="V38" s="162" t="s">
        <v>269</v>
      </c>
      <c r="W38" s="10" t="s">
        <v>1336</v>
      </c>
      <c r="X38" s="207"/>
      <c r="Y38" s="324"/>
      <c r="Z38" s="332"/>
      <c r="AA38" s="328"/>
      <c r="AB38" s="321"/>
      <c r="AC38" s="321"/>
      <c r="AD38" s="330"/>
      <c r="AE38" s="332"/>
      <c r="AF38" s="328"/>
      <c r="AG38" s="207" t="s">
        <v>1614</v>
      </c>
      <c r="AH38" s="182">
        <v>5</v>
      </c>
      <c r="AI38" s="100">
        <v>1</v>
      </c>
      <c r="AJ38" s="100">
        <v>1</v>
      </c>
      <c r="AK38" s="100">
        <v>0</v>
      </c>
      <c r="AL38" s="10" t="s">
        <v>1437</v>
      </c>
      <c r="AM38" s="207">
        <v>0</v>
      </c>
      <c r="AN38" s="207">
        <v>0</v>
      </c>
      <c r="AO38" s="10"/>
      <c r="AP38" s="207" t="s">
        <v>1376</v>
      </c>
      <c r="AQ38" s="8">
        <v>0.53</v>
      </c>
      <c r="AR38" s="207" t="s">
        <v>1383</v>
      </c>
      <c r="AS38" s="165">
        <v>760</v>
      </c>
      <c r="AT38" s="207" t="s">
        <v>1438</v>
      </c>
      <c r="AU38" s="207">
        <v>119</v>
      </c>
      <c r="AV38" s="207" t="s">
        <v>1439</v>
      </c>
      <c r="AW38" s="165">
        <v>200718</v>
      </c>
      <c r="AX38" s="207" t="s">
        <v>1440</v>
      </c>
      <c r="AY38" s="165">
        <v>70105732</v>
      </c>
      <c r="AZ38" s="165"/>
      <c r="BA38" s="42" t="s">
        <v>78</v>
      </c>
      <c r="BB38" s="217" t="s">
        <v>1802</v>
      </c>
    </row>
    <row r="39" spans="1:54" s="2" customFormat="1" ht="12" x14ac:dyDescent="0.25">
      <c r="A39" s="169"/>
      <c r="B39" s="182">
        <v>29</v>
      </c>
      <c r="C39" s="207" t="s">
        <v>1318</v>
      </c>
      <c r="D39" s="207" t="s">
        <v>267</v>
      </c>
      <c r="E39" s="42" t="s">
        <v>1805</v>
      </c>
      <c r="F39" s="42" t="s">
        <v>1994</v>
      </c>
      <c r="G39" s="42" t="s">
        <v>1806</v>
      </c>
      <c r="H39" s="346">
        <v>28</v>
      </c>
      <c r="I39" s="317" t="s">
        <v>1442</v>
      </c>
      <c r="J39" s="8">
        <v>0.75</v>
      </c>
      <c r="K39" s="8">
        <v>0.23</v>
      </c>
      <c r="L39" s="315">
        <f>(J39+J40)/2</f>
        <v>0.7</v>
      </c>
      <c r="M39" s="315">
        <f>(K39+K40)/2</f>
        <v>0.25</v>
      </c>
      <c r="N39" s="312">
        <f t="shared" ref="N39" si="37">(L39+M39)/2</f>
        <v>0.47499999999999998</v>
      </c>
      <c r="O39" s="207" t="s">
        <v>1491</v>
      </c>
      <c r="P39" s="42" t="s">
        <v>228</v>
      </c>
      <c r="Q39" s="207"/>
      <c r="R39" s="207">
        <v>1</v>
      </c>
      <c r="S39" s="207">
        <v>70</v>
      </c>
      <c r="T39" s="207">
        <v>140</v>
      </c>
      <c r="U39" s="177">
        <v>1</v>
      </c>
      <c r="V39" s="162" t="s">
        <v>269</v>
      </c>
      <c r="W39" s="10">
        <v>0</v>
      </c>
      <c r="X39" s="207">
        <v>1</v>
      </c>
      <c r="Y39" s="323">
        <f t="shared" ref="Y39" si="38">U39+W40</f>
        <v>2</v>
      </c>
      <c r="Z39" s="331" t="s">
        <v>269</v>
      </c>
      <c r="AA39" s="327">
        <f t="shared" ref="AA39" si="39">W39+U40</f>
        <v>0</v>
      </c>
      <c r="AB39" s="321">
        <v>1</v>
      </c>
      <c r="AC39" s="321">
        <v>0</v>
      </c>
      <c r="AD39" s="329">
        <f t="shared" ref="AD39" si="40">AD37+Y39</f>
        <v>19.5</v>
      </c>
      <c r="AE39" s="331" t="s">
        <v>269</v>
      </c>
      <c r="AF39" s="327">
        <f t="shared" ref="AF39" si="41">AF37+AA39</f>
        <v>10.5</v>
      </c>
      <c r="AG39" s="207" t="s">
        <v>1332</v>
      </c>
      <c r="AH39" s="182">
        <v>9</v>
      </c>
      <c r="AI39" s="100">
        <v>0</v>
      </c>
      <c r="AJ39" s="100">
        <v>0</v>
      </c>
      <c r="AK39" s="100">
        <v>0</v>
      </c>
      <c r="AL39" s="10" t="s">
        <v>1441</v>
      </c>
      <c r="AM39" s="207">
        <v>132.65</v>
      </c>
      <c r="AN39" s="207">
        <v>148.69999999999999</v>
      </c>
      <c r="AO39" s="10"/>
      <c r="AP39" s="207" t="s">
        <v>289</v>
      </c>
      <c r="AQ39" s="8">
        <v>148.69999999999999</v>
      </c>
      <c r="AR39" s="207" t="s">
        <v>1443</v>
      </c>
      <c r="AS39" s="165">
        <v>938</v>
      </c>
      <c r="AT39" s="207" t="s">
        <v>50</v>
      </c>
      <c r="AU39" s="207">
        <v>75</v>
      </c>
      <c r="AV39" s="207" t="s">
        <v>45</v>
      </c>
      <c r="AW39" s="165">
        <v>144022</v>
      </c>
      <c r="AX39" s="207" t="s">
        <v>285</v>
      </c>
      <c r="AY39" s="165">
        <v>416499496</v>
      </c>
      <c r="AZ39" s="165"/>
      <c r="BA39" s="42" t="s">
        <v>228</v>
      </c>
      <c r="BB39" s="217" t="s">
        <v>1807</v>
      </c>
    </row>
    <row r="40" spans="1:54" s="2" customFormat="1" ht="12" x14ac:dyDescent="0.25">
      <c r="A40" s="169"/>
      <c r="B40" s="182">
        <v>30</v>
      </c>
      <c r="C40" s="207" t="s">
        <v>267</v>
      </c>
      <c r="D40" s="207" t="s">
        <v>1318</v>
      </c>
      <c r="E40" s="42" t="s">
        <v>1808</v>
      </c>
      <c r="F40" s="42" t="s">
        <v>1994</v>
      </c>
      <c r="G40" s="42" t="s">
        <v>1809</v>
      </c>
      <c r="H40" s="346"/>
      <c r="I40" s="317"/>
      <c r="J40" s="8">
        <v>0.65</v>
      </c>
      <c r="K40" s="8">
        <v>0.27</v>
      </c>
      <c r="L40" s="315"/>
      <c r="M40" s="315"/>
      <c r="N40" s="312"/>
      <c r="O40" s="207" t="s">
        <v>1492</v>
      </c>
      <c r="P40" s="42" t="s">
        <v>228</v>
      </c>
      <c r="Q40" s="207"/>
      <c r="R40" s="207">
        <v>1</v>
      </c>
      <c r="S40" s="207">
        <v>60</v>
      </c>
      <c r="T40" s="207">
        <v>119</v>
      </c>
      <c r="U40" s="177">
        <v>0</v>
      </c>
      <c r="V40" s="162" t="s">
        <v>269</v>
      </c>
      <c r="W40" s="10">
        <v>1</v>
      </c>
      <c r="X40" s="207"/>
      <c r="Y40" s="324"/>
      <c r="Z40" s="332"/>
      <c r="AA40" s="328"/>
      <c r="AB40" s="321"/>
      <c r="AC40" s="321"/>
      <c r="AD40" s="330"/>
      <c r="AE40" s="332"/>
      <c r="AF40" s="328"/>
      <c r="AG40" s="207" t="s">
        <v>1332</v>
      </c>
      <c r="AH40" s="182">
        <v>12</v>
      </c>
      <c r="AI40" s="100">
        <v>0</v>
      </c>
      <c r="AJ40" s="100">
        <v>0</v>
      </c>
      <c r="AK40" s="100">
        <v>0</v>
      </c>
      <c r="AL40" s="10" t="s">
        <v>1445</v>
      </c>
      <c r="AM40" s="207">
        <v>-19.97</v>
      </c>
      <c r="AN40" s="207">
        <v>-132.58000000000001</v>
      </c>
      <c r="AO40" s="10"/>
      <c r="AP40" s="207" t="s">
        <v>45</v>
      </c>
      <c r="AQ40" s="8">
        <v>-132.58000000000001</v>
      </c>
      <c r="AR40" s="207" t="s">
        <v>1397</v>
      </c>
      <c r="AS40" s="165">
        <v>1101</v>
      </c>
      <c r="AT40" s="207" t="s">
        <v>1371</v>
      </c>
      <c r="AU40" s="165">
        <v>40</v>
      </c>
      <c r="AV40" s="207" t="s">
        <v>32</v>
      </c>
      <c r="AW40" s="165">
        <v>115879</v>
      </c>
      <c r="AX40" s="207" t="s">
        <v>17</v>
      </c>
      <c r="AY40" s="165">
        <v>49326380</v>
      </c>
      <c r="AZ40" s="165"/>
      <c r="BA40" s="42" t="s">
        <v>228</v>
      </c>
      <c r="BB40" s="217" t="s">
        <v>1807</v>
      </c>
    </row>
    <row r="41" spans="1:54" s="2" customFormat="1" ht="12" x14ac:dyDescent="0.25">
      <c r="A41" s="169"/>
      <c r="B41" s="182">
        <v>31</v>
      </c>
      <c r="C41" s="207" t="s">
        <v>1318</v>
      </c>
      <c r="D41" s="207" t="s">
        <v>267</v>
      </c>
      <c r="E41" s="42" t="s">
        <v>1810</v>
      </c>
      <c r="F41" s="42" t="s">
        <v>1994</v>
      </c>
      <c r="G41" s="42" t="s">
        <v>1811</v>
      </c>
      <c r="H41" s="346">
        <v>15</v>
      </c>
      <c r="I41" s="317" t="s">
        <v>1444</v>
      </c>
      <c r="J41" s="8">
        <v>0.41</v>
      </c>
      <c r="K41" s="8">
        <v>0.23</v>
      </c>
      <c r="L41" s="315">
        <f>(J41+J42)/2</f>
        <v>0.39500000000000002</v>
      </c>
      <c r="M41" s="315">
        <f>(K41+K42)/2</f>
        <v>0.155</v>
      </c>
      <c r="N41" s="312">
        <f t="shared" ref="N41" si="42">(L41+M41)/2</f>
        <v>0.27500000000000002</v>
      </c>
      <c r="O41" s="207" t="s">
        <v>1493</v>
      </c>
      <c r="P41" s="42" t="s">
        <v>182</v>
      </c>
      <c r="Q41" s="207"/>
      <c r="R41" s="207">
        <v>1</v>
      </c>
      <c r="S41" s="207">
        <v>36</v>
      </c>
      <c r="T41" s="207">
        <v>72</v>
      </c>
      <c r="U41" s="177">
        <v>1</v>
      </c>
      <c r="V41" s="162" t="s">
        <v>269</v>
      </c>
      <c r="W41" s="10">
        <v>0</v>
      </c>
      <c r="X41" s="207"/>
      <c r="Y41" s="323">
        <f t="shared" ref="Y41" si="43">U41+W42</f>
        <v>1</v>
      </c>
      <c r="Z41" s="331" t="s">
        <v>269</v>
      </c>
      <c r="AA41" s="327">
        <f t="shared" ref="AA41" si="44">W41+U42</f>
        <v>1</v>
      </c>
      <c r="AB41" s="321">
        <v>0</v>
      </c>
      <c r="AC41" s="321">
        <v>0</v>
      </c>
      <c r="AD41" s="329">
        <f t="shared" ref="AD41" si="45">AD39+Y41</f>
        <v>20.5</v>
      </c>
      <c r="AE41" s="331" t="s">
        <v>269</v>
      </c>
      <c r="AF41" s="327">
        <f t="shared" ref="AF41" si="46">AF39+AA41</f>
        <v>11.5</v>
      </c>
      <c r="AG41" s="207" t="s">
        <v>1332</v>
      </c>
      <c r="AH41" s="182">
        <v>18</v>
      </c>
      <c r="AI41" s="100">
        <v>0</v>
      </c>
      <c r="AJ41" s="100">
        <v>0</v>
      </c>
      <c r="AK41" s="100">
        <v>0</v>
      </c>
      <c r="AL41" s="10" t="s">
        <v>1446</v>
      </c>
      <c r="AM41" s="207">
        <v>8.26</v>
      </c>
      <c r="AN41" s="207">
        <v>7.39</v>
      </c>
      <c r="AO41" s="10"/>
      <c r="AP41" s="207" t="s">
        <v>248</v>
      </c>
      <c r="AQ41" s="8">
        <v>8.26</v>
      </c>
      <c r="AR41" s="207" t="s">
        <v>1447</v>
      </c>
      <c r="AS41" s="165">
        <v>859</v>
      </c>
      <c r="AT41" s="207" t="s">
        <v>1448</v>
      </c>
      <c r="AU41" s="207">
        <v>44</v>
      </c>
      <c r="AV41" s="207" t="s">
        <v>156</v>
      </c>
      <c r="AW41" s="165">
        <v>103458</v>
      </c>
      <c r="AX41" s="207" t="s">
        <v>42</v>
      </c>
      <c r="AY41" s="165">
        <v>44620419</v>
      </c>
      <c r="AZ41" s="165"/>
      <c r="BA41" s="42" t="s">
        <v>182</v>
      </c>
      <c r="BB41" s="217" t="s">
        <v>183</v>
      </c>
    </row>
    <row r="42" spans="1:54" s="2" customFormat="1" ht="12" x14ac:dyDescent="0.25">
      <c r="A42" s="169"/>
      <c r="B42" s="182">
        <v>32</v>
      </c>
      <c r="C42" s="207" t="s">
        <v>267</v>
      </c>
      <c r="D42" s="207" t="s">
        <v>1318</v>
      </c>
      <c r="E42" s="42" t="s">
        <v>1812</v>
      </c>
      <c r="F42" s="42" t="s">
        <v>1994</v>
      </c>
      <c r="G42" s="42" t="s">
        <v>1813</v>
      </c>
      <c r="H42" s="346"/>
      <c r="I42" s="317"/>
      <c r="J42" s="8">
        <v>0.38</v>
      </c>
      <c r="K42" s="8">
        <v>0.08</v>
      </c>
      <c r="L42" s="315"/>
      <c r="M42" s="315"/>
      <c r="N42" s="312"/>
      <c r="O42" s="207" t="s">
        <v>1494</v>
      </c>
      <c r="P42" s="42" t="s">
        <v>182</v>
      </c>
      <c r="Q42" s="207"/>
      <c r="R42" s="207">
        <v>1</v>
      </c>
      <c r="S42" s="207">
        <v>76</v>
      </c>
      <c r="T42" s="207">
        <v>151</v>
      </c>
      <c r="U42" s="177">
        <v>1</v>
      </c>
      <c r="V42" s="162" t="s">
        <v>269</v>
      </c>
      <c r="W42" s="10">
        <v>0</v>
      </c>
      <c r="X42" s="207"/>
      <c r="Y42" s="324"/>
      <c r="Z42" s="332"/>
      <c r="AA42" s="328"/>
      <c r="AB42" s="321"/>
      <c r="AC42" s="321"/>
      <c r="AD42" s="330"/>
      <c r="AE42" s="332"/>
      <c r="AF42" s="328"/>
      <c r="AG42" s="207" t="s">
        <v>1332</v>
      </c>
      <c r="AH42" s="182">
        <v>16</v>
      </c>
      <c r="AI42" s="100">
        <v>0</v>
      </c>
      <c r="AJ42" s="100">
        <v>0</v>
      </c>
      <c r="AK42" s="100">
        <v>0</v>
      </c>
      <c r="AL42" s="10" t="s">
        <v>1450</v>
      </c>
      <c r="AM42" s="207">
        <v>9.4600000000000009</v>
      </c>
      <c r="AN42" s="207">
        <v>8.1999999999999993</v>
      </c>
      <c r="AO42" s="10"/>
      <c r="AP42" s="207" t="s">
        <v>148</v>
      </c>
      <c r="AQ42" s="8">
        <v>9.4600000000000009</v>
      </c>
      <c r="AR42" s="207" t="s">
        <v>1378</v>
      </c>
      <c r="AS42" s="165">
        <v>946</v>
      </c>
      <c r="AT42" s="207" t="s">
        <v>1364</v>
      </c>
      <c r="AU42" s="207">
        <v>47</v>
      </c>
      <c r="AV42" s="207" t="s">
        <v>148</v>
      </c>
      <c r="AW42" s="165">
        <v>121641</v>
      </c>
      <c r="AX42" s="207" t="s">
        <v>298</v>
      </c>
      <c r="AY42" s="165">
        <v>1725164</v>
      </c>
      <c r="AZ42" s="165"/>
      <c r="BA42" s="42" t="s">
        <v>182</v>
      </c>
      <c r="BB42" s="217" t="s">
        <v>183</v>
      </c>
    </row>
    <row r="43" spans="1:54" s="2" customFormat="1" ht="12" x14ac:dyDescent="0.25">
      <c r="A43" s="169"/>
      <c r="B43" s="182">
        <v>33</v>
      </c>
      <c r="C43" s="207" t="s">
        <v>1318</v>
      </c>
      <c r="D43" s="207" t="s">
        <v>267</v>
      </c>
      <c r="E43" s="42" t="s">
        <v>1814</v>
      </c>
      <c r="F43" s="42" t="s">
        <v>1995</v>
      </c>
      <c r="G43" s="42" t="s">
        <v>1815</v>
      </c>
      <c r="H43" s="346">
        <v>14</v>
      </c>
      <c r="I43" s="317" t="s">
        <v>1449</v>
      </c>
      <c r="J43" s="8">
        <v>0.53</v>
      </c>
      <c r="K43" s="8">
        <v>0.23</v>
      </c>
      <c r="L43" s="315">
        <f>(J43+J44)/2</f>
        <v>0.49</v>
      </c>
      <c r="M43" s="315">
        <f>(K43+K44)/2</f>
        <v>0.32500000000000001</v>
      </c>
      <c r="N43" s="312">
        <f t="shared" ref="N43" si="47">(L43+M43)/2</f>
        <v>0.40749999999999997</v>
      </c>
      <c r="O43" s="207" t="s">
        <v>1470</v>
      </c>
      <c r="P43" s="42" t="s">
        <v>609</v>
      </c>
      <c r="Q43" s="207"/>
      <c r="R43" s="207">
        <v>1</v>
      </c>
      <c r="S43" s="207">
        <v>124</v>
      </c>
      <c r="T43" s="207">
        <v>248</v>
      </c>
      <c r="U43" s="177" t="s">
        <v>1336</v>
      </c>
      <c r="V43" s="162" t="s">
        <v>269</v>
      </c>
      <c r="W43" s="10" t="s">
        <v>1336</v>
      </c>
      <c r="X43" s="207"/>
      <c r="Y43" s="323">
        <v>1</v>
      </c>
      <c r="Z43" s="331" t="s">
        <v>269</v>
      </c>
      <c r="AA43" s="327">
        <v>1</v>
      </c>
      <c r="AB43" s="321">
        <v>0</v>
      </c>
      <c r="AC43" s="321">
        <v>0</v>
      </c>
      <c r="AD43" s="329">
        <f t="shared" ref="AD43" si="48">AD41+Y43</f>
        <v>21.5</v>
      </c>
      <c r="AE43" s="331" t="s">
        <v>269</v>
      </c>
      <c r="AF43" s="327">
        <f t="shared" ref="AF43" si="49">AF41+AA43</f>
        <v>12.5</v>
      </c>
      <c r="AG43" s="207" t="s">
        <v>1334</v>
      </c>
      <c r="AH43" s="182">
        <v>14</v>
      </c>
      <c r="AI43" s="100">
        <v>0</v>
      </c>
      <c r="AJ43" s="100">
        <v>1</v>
      </c>
      <c r="AK43" s="100">
        <v>1</v>
      </c>
      <c r="AL43" s="10" t="s">
        <v>1467</v>
      </c>
      <c r="AM43" s="207">
        <v>0</v>
      </c>
      <c r="AN43" s="207">
        <v>7.0000000000000007E-2</v>
      </c>
      <c r="AO43" s="10"/>
      <c r="AP43" s="207" t="s">
        <v>240</v>
      </c>
      <c r="AQ43" s="8">
        <v>1.17</v>
      </c>
      <c r="AR43" s="207" t="s">
        <v>186</v>
      </c>
      <c r="AS43" s="165">
        <v>651</v>
      </c>
      <c r="AT43" s="207" t="s">
        <v>1468</v>
      </c>
      <c r="AU43" s="207">
        <v>75</v>
      </c>
      <c r="AV43" s="207" t="s">
        <v>1469</v>
      </c>
      <c r="AW43" s="165">
        <v>124660</v>
      </c>
      <c r="AX43" s="207" t="s">
        <v>176</v>
      </c>
      <c r="AY43" s="165">
        <v>32622433</v>
      </c>
      <c r="AZ43" s="165"/>
      <c r="BA43" s="42" t="s">
        <v>609</v>
      </c>
      <c r="BB43" s="217" t="s">
        <v>1816</v>
      </c>
    </row>
    <row r="44" spans="1:54" s="2" customFormat="1" ht="12" x14ac:dyDescent="0.25">
      <c r="A44" s="169"/>
      <c r="B44" s="182">
        <v>34</v>
      </c>
      <c r="C44" s="207" t="s">
        <v>267</v>
      </c>
      <c r="D44" s="207" t="s">
        <v>1318</v>
      </c>
      <c r="E44" s="42" t="s">
        <v>1817</v>
      </c>
      <c r="F44" s="42" t="s">
        <v>1995</v>
      </c>
      <c r="G44" s="42" t="s">
        <v>1818</v>
      </c>
      <c r="H44" s="346"/>
      <c r="I44" s="317"/>
      <c r="J44" s="8">
        <v>0.45</v>
      </c>
      <c r="K44" s="8">
        <v>0.42</v>
      </c>
      <c r="L44" s="315"/>
      <c r="M44" s="315"/>
      <c r="N44" s="312"/>
      <c r="O44" s="207" t="s">
        <v>1471</v>
      </c>
      <c r="P44" s="42" t="s">
        <v>609</v>
      </c>
      <c r="Q44" s="207"/>
      <c r="R44" s="207">
        <v>1</v>
      </c>
      <c r="S44" s="207">
        <v>66</v>
      </c>
      <c r="T44" s="207">
        <v>131</v>
      </c>
      <c r="U44" s="177" t="s">
        <v>1336</v>
      </c>
      <c r="V44" s="162" t="s">
        <v>269</v>
      </c>
      <c r="W44" s="10" t="s">
        <v>1336</v>
      </c>
      <c r="X44" s="207"/>
      <c r="Y44" s="324"/>
      <c r="Z44" s="332"/>
      <c r="AA44" s="328"/>
      <c r="AB44" s="321"/>
      <c r="AC44" s="321"/>
      <c r="AD44" s="330"/>
      <c r="AE44" s="332"/>
      <c r="AF44" s="328"/>
      <c r="AG44" s="207" t="s">
        <v>1614</v>
      </c>
      <c r="AH44" s="182">
        <v>5</v>
      </c>
      <c r="AI44" s="100">
        <v>1</v>
      </c>
      <c r="AJ44" s="100">
        <v>1</v>
      </c>
      <c r="AK44" s="100">
        <v>0</v>
      </c>
      <c r="AL44" s="10" t="s">
        <v>1497</v>
      </c>
      <c r="AM44" s="207">
        <v>0</v>
      </c>
      <c r="AN44" s="207">
        <v>0</v>
      </c>
      <c r="AO44" s="10"/>
      <c r="AP44" s="207" t="s">
        <v>156</v>
      </c>
      <c r="AQ44" s="8">
        <v>-0.46</v>
      </c>
      <c r="AR44" s="207" t="s">
        <v>1498</v>
      </c>
      <c r="AS44" s="165">
        <v>814</v>
      </c>
      <c r="AT44" s="207" t="s">
        <v>90</v>
      </c>
      <c r="AU44" s="207">
        <v>125</v>
      </c>
      <c r="AV44" s="207" t="s">
        <v>7</v>
      </c>
      <c r="AW44" s="165">
        <v>257779</v>
      </c>
      <c r="AX44" s="207" t="s">
        <v>40</v>
      </c>
      <c r="AY44" s="165">
        <v>88558756</v>
      </c>
      <c r="AZ44" s="165"/>
      <c r="BA44" s="42" t="s">
        <v>609</v>
      </c>
      <c r="BB44" s="217" t="s">
        <v>1819</v>
      </c>
    </row>
    <row r="45" spans="1:54" s="2" customFormat="1" ht="12" x14ac:dyDescent="0.25">
      <c r="A45" s="169"/>
      <c r="B45" s="182">
        <v>35</v>
      </c>
      <c r="C45" s="207" t="s">
        <v>1318</v>
      </c>
      <c r="D45" s="207" t="s">
        <v>267</v>
      </c>
      <c r="E45" s="42" t="s">
        <v>1820</v>
      </c>
      <c r="F45" s="42" t="s">
        <v>1995</v>
      </c>
      <c r="G45" s="42" t="s">
        <v>1821</v>
      </c>
      <c r="H45" s="346">
        <v>17</v>
      </c>
      <c r="I45" s="317" t="s">
        <v>1496</v>
      </c>
      <c r="J45" s="8">
        <v>0.62</v>
      </c>
      <c r="K45" s="8">
        <v>0.2</v>
      </c>
      <c r="L45" s="315">
        <f>(J45+J46)/2</f>
        <v>0.49</v>
      </c>
      <c r="M45" s="315">
        <f>(K45+K46)/2</f>
        <v>0.185</v>
      </c>
      <c r="N45" s="312">
        <f t="shared" ref="N45" si="50">(L45+M45)/2</f>
        <v>0.33750000000000002</v>
      </c>
      <c r="O45" s="207" t="s">
        <v>1503</v>
      </c>
      <c r="P45" s="42" t="s">
        <v>665</v>
      </c>
      <c r="Q45" s="207"/>
      <c r="R45" s="207">
        <v>1</v>
      </c>
      <c r="S45" s="207">
        <v>61</v>
      </c>
      <c r="T45" s="207">
        <v>122</v>
      </c>
      <c r="U45" s="177">
        <v>1</v>
      </c>
      <c r="V45" s="162" t="s">
        <v>269</v>
      </c>
      <c r="W45" s="10">
        <v>0</v>
      </c>
      <c r="X45" s="207">
        <v>1</v>
      </c>
      <c r="Y45" s="323">
        <v>1.5</v>
      </c>
      <c r="Z45" s="331" t="s">
        <v>269</v>
      </c>
      <c r="AA45" s="327">
        <v>0.5</v>
      </c>
      <c r="AB45" s="321">
        <v>1</v>
      </c>
      <c r="AC45" s="321">
        <v>0</v>
      </c>
      <c r="AD45" s="329">
        <f t="shared" ref="AD45" si="51">AD43+Y45</f>
        <v>23</v>
      </c>
      <c r="AE45" s="331" t="s">
        <v>269</v>
      </c>
      <c r="AF45" s="327">
        <f t="shared" ref="AF45" si="52">AF43+AA45</f>
        <v>13</v>
      </c>
      <c r="AG45" s="207" t="s">
        <v>1332</v>
      </c>
      <c r="AH45" s="182">
        <v>11</v>
      </c>
      <c r="AI45" s="100">
        <v>0</v>
      </c>
      <c r="AJ45" s="100">
        <v>0</v>
      </c>
      <c r="AK45" s="100">
        <v>0</v>
      </c>
      <c r="AL45" s="10" t="s">
        <v>1502</v>
      </c>
      <c r="AM45" s="207">
        <v>132.66999999999999</v>
      </c>
      <c r="AN45" s="207" t="s">
        <v>619</v>
      </c>
      <c r="AO45" s="10"/>
      <c r="AP45" s="207" t="s">
        <v>90</v>
      </c>
      <c r="AQ45" s="8" t="s">
        <v>619</v>
      </c>
      <c r="AR45" s="207" t="s">
        <v>1323</v>
      </c>
      <c r="AS45" s="165">
        <v>1125</v>
      </c>
      <c r="AT45" s="207" t="s">
        <v>38</v>
      </c>
      <c r="AU45" s="207">
        <v>57</v>
      </c>
      <c r="AV45" s="207" t="s">
        <v>14</v>
      </c>
      <c r="AW45" s="165">
        <v>138744</v>
      </c>
      <c r="AX45" s="207" t="s">
        <v>38</v>
      </c>
      <c r="AY45" s="165">
        <v>145760655</v>
      </c>
      <c r="AZ45" s="165"/>
      <c r="BA45" s="42" t="s">
        <v>665</v>
      </c>
      <c r="BB45" s="217" t="s">
        <v>1822</v>
      </c>
    </row>
    <row r="46" spans="1:54" s="2" customFormat="1" ht="12" x14ac:dyDescent="0.25">
      <c r="A46" s="169"/>
      <c r="B46" s="182">
        <v>36</v>
      </c>
      <c r="C46" s="207" t="s">
        <v>267</v>
      </c>
      <c r="D46" s="207" t="s">
        <v>1318</v>
      </c>
      <c r="E46" s="42" t="s">
        <v>1823</v>
      </c>
      <c r="F46" s="42" t="s">
        <v>1995</v>
      </c>
      <c r="G46" s="42" t="s">
        <v>1824</v>
      </c>
      <c r="H46" s="346"/>
      <c r="I46" s="317"/>
      <c r="J46" s="8">
        <v>0.36</v>
      </c>
      <c r="K46" s="8">
        <v>0.17</v>
      </c>
      <c r="L46" s="315"/>
      <c r="M46" s="315"/>
      <c r="N46" s="312"/>
      <c r="O46" s="207" t="s">
        <v>1504</v>
      </c>
      <c r="P46" s="42" t="s">
        <v>665</v>
      </c>
      <c r="Q46" s="207"/>
      <c r="R46" s="207">
        <v>1</v>
      </c>
      <c r="S46" s="207">
        <v>59</v>
      </c>
      <c r="T46" s="207">
        <v>118</v>
      </c>
      <c r="U46" s="177" t="s">
        <v>1336</v>
      </c>
      <c r="V46" s="162" t="s">
        <v>269</v>
      </c>
      <c r="W46" s="10" t="s">
        <v>1336</v>
      </c>
      <c r="X46" s="207"/>
      <c r="Y46" s="324"/>
      <c r="Z46" s="332"/>
      <c r="AA46" s="328"/>
      <c r="AB46" s="321"/>
      <c r="AC46" s="321"/>
      <c r="AD46" s="330"/>
      <c r="AE46" s="332"/>
      <c r="AF46" s="328"/>
      <c r="AG46" s="207" t="s">
        <v>1614</v>
      </c>
      <c r="AH46" s="182">
        <v>5</v>
      </c>
      <c r="AI46" s="100">
        <v>1</v>
      </c>
      <c r="AJ46" s="100">
        <v>1</v>
      </c>
      <c r="AK46" s="100">
        <v>0</v>
      </c>
      <c r="AL46" s="10" t="s">
        <v>1506</v>
      </c>
      <c r="AM46" s="207">
        <v>-0.01</v>
      </c>
      <c r="AN46" s="207">
        <v>0</v>
      </c>
      <c r="AO46" s="10"/>
      <c r="AP46" s="207" t="s">
        <v>1353</v>
      </c>
      <c r="AQ46" s="8">
        <v>0.5</v>
      </c>
      <c r="AR46" s="207" t="s">
        <v>1507</v>
      </c>
      <c r="AS46" s="165">
        <v>778</v>
      </c>
      <c r="AT46" s="207" t="s">
        <v>20</v>
      </c>
      <c r="AU46" s="207">
        <v>127</v>
      </c>
      <c r="AV46" s="207" t="s">
        <v>109</v>
      </c>
      <c r="AW46" s="165">
        <v>219300</v>
      </c>
      <c r="AX46" s="207" t="s">
        <v>147</v>
      </c>
      <c r="AY46" s="165">
        <v>274753956</v>
      </c>
      <c r="AZ46" s="165"/>
      <c r="BA46" s="42" t="s">
        <v>665</v>
      </c>
      <c r="BB46" s="217" t="s">
        <v>1822</v>
      </c>
    </row>
    <row r="47" spans="1:54" s="2" customFormat="1" ht="12" x14ac:dyDescent="0.25">
      <c r="A47" s="169"/>
      <c r="B47" s="182">
        <v>37</v>
      </c>
      <c r="C47" s="207" t="s">
        <v>1318</v>
      </c>
      <c r="D47" s="207" t="s">
        <v>267</v>
      </c>
      <c r="E47" s="42" t="s">
        <v>1825</v>
      </c>
      <c r="F47" s="42" t="s">
        <v>1995</v>
      </c>
      <c r="G47" s="42" t="s">
        <v>1826</v>
      </c>
      <c r="H47" s="346">
        <v>14</v>
      </c>
      <c r="I47" s="317" t="s">
        <v>1505</v>
      </c>
      <c r="J47" s="8">
        <v>0.59</v>
      </c>
      <c r="K47" s="8">
        <v>0.19</v>
      </c>
      <c r="L47" s="315">
        <f>(J47+J48)/2</f>
        <v>0.5</v>
      </c>
      <c r="M47" s="315">
        <f>(K47+K48)/2</f>
        <v>0.13</v>
      </c>
      <c r="N47" s="312">
        <f t="shared" ref="N47" si="53">(L47+M47)/2</f>
        <v>0.315</v>
      </c>
      <c r="O47" s="207" t="s">
        <v>1509</v>
      </c>
      <c r="P47" s="42" t="s">
        <v>125</v>
      </c>
      <c r="Q47" s="207"/>
      <c r="R47" s="207">
        <v>1</v>
      </c>
      <c r="S47" s="207">
        <v>54</v>
      </c>
      <c r="T47" s="207">
        <v>108</v>
      </c>
      <c r="U47" s="177" t="s">
        <v>1336</v>
      </c>
      <c r="V47" s="162" t="s">
        <v>269</v>
      </c>
      <c r="W47" s="10" t="s">
        <v>1336</v>
      </c>
      <c r="X47" s="207"/>
      <c r="Y47" s="323">
        <v>1</v>
      </c>
      <c r="Z47" s="331" t="s">
        <v>269</v>
      </c>
      <c r="AA47" s="327">
        <v>1</v>
      </c>
      <c r="AB47" s="321">
        <v>0</v>
      </c>
      <c r="AC47" s="321">
        <v>0</v>
      </c>
      <c r="AD47" s="329">
        <f t="shared" ref="AD47" si="54">AD45+Y47</f>
        <v>24</v>
      </c>
      <c r="AE47" s="331" t="s">
        <v>269</v>
      </c>
      <c r="AF47" s="327">
        <f t="shared" ref="AF47" si="55">AF45+AA47</f>
        <v>14</v>
      </c>
      <c r="AG47" s="207" t="s">
        <v>1614</v>
      </c>
      <c r="AH47" s="182">
        <v>5</v>
      </c>
      <c r="AI47" s="100">
        <v>1</v>
      </c>
      <c r="AJ47" s="100">
        <v>1</v>
      </c>
      <c r="AK47" s="100">
        <v>0</v>
      </c>
      <c r="AL47" s="10" t="s">
        <v>1508</v>
      </c>
      <c r="AM47" s="207">
        <v>0</v>
      </c>
      <c r="AN47" s="207">
        <v>0</v>
      </c>
      <c r="AO47" s="10"/>
      <c r="AP47" s="207" t="s">
        <v>1338</v>
      </c>
      <c r="AQ47" s="8">
        <v>0.61</v>
      </c>
      <c r="AR47" s="207" t="s">
        <v>1390</v>
      </c>
      <c r="AS47" s="165">
        <v>998</v>
      </c>
      <c r="AT47" s="207" t="s">
        <v>40</v>
      </c>
      <c r="AU47" s="207">
        <v>127</v>
      </c>
      <c r="AV47" s="207" t="s">
        <v>50</v>
      </c>
      <c r="AW47" s="165">
        <v>266696</v>
      </c>
      <c r="AX47" s="207" t="s">
        <v>298</v>
      </c>
      <c r="AY47" s="165">
        <v>257264304</v>
      </c>
      <c r="AZ47" s="165"/>
      <c r="BA47" s="42" t="s">
        <v>125</v>
      </c>
      <c r="BB47" s="217" t="s">
        <v>2009</v>
      </c>
    </row>
    <row r="48" spans="1:54" s="2" customFormat="1" ht="12" x14ac:dyDescent="0.25">
      <c r="A48" s="169"/>
      <c r="B48" s="182">
        <v>38</v>
      </c>
      <c r="C48" s="207" t="s">
        <v>267</v>
      </c>
      <c r="D48" s="207" t="s">
        <v>1318</v>
      </c>
      <c r="E48" s="42" t="s">
        <v>1827</v>
      </c>
      <c r="F48" s="42" t="s">
        <v>1996</v>
      </c>
      <c r="G48" s="42" t="s">
        <v>1828</v>
      </c>
      <c r="H48" s="346"/>
      <c r="I48" s="317"/>
      <c r="J48" s="8">
        <v>0.41</v>
      </c>
      <c r="K48" s="8">
        <v>7.0000000000000007E-2</v>
      </c>
      <c r="L48" s="315"/>
      <c r="M48" s="315"/>
      <c r="N48" s="312"/>
      <c r="O48" s="207" t="s">
        <v>1510</v>
      </c>
      <c r="P48" s="42" t="s">
        <v>125</v>
      </c>
      <c r="Q48" s="207"/>
      <c r="R48" s="207">
        <v>1</v>
      </c>
      <c r="S48" s="207">
        <v>46</v>
      </c>
      <c r="T48" s="207">
        <v>92</v>
      </c>
      <c r="U48" s="177" t="s">
        <v>1336</v>
      </c>
      <c r="V48" s="162" t="s">
        <v>269</v>
      </c>
      <c r="W48" s="10" t="s">
        <v>1336</v>
      </c>
      <c r="X48" s="207"/>
      <c r="Y48" s="324"/>
      <c r="Z48" s="332"/>
      <c r="AA48" s="328"/>
      <c r="AB48" s="321"/>
      <c r="AC48" s="321"/>
      <c r="AD48" s="330"/>
      <c r="AE48" s="332"/>
      <c r="AF48" s="328"/>
      <c r="AG48" s="207" t="s">
        <v>1331</v>
      </c>
      <c r="AH48" s="182">
        <v>16</v>
      </c>
      <c r="AI48" s="100">
        <v>0</v>
      </c>
      <c r="AJ48" s="100">
        <v>0</v>
      </c>
      <c r="AK48" s="100">
        <v>0</v>
      </c>
      <c r="AL48" s="10" t="s">
        <v>1515</v>
      </c>
      <c r="AM48" s="207">
        <v>-0.03</v>
      </c>
      <c r="AN48" s="207">
        <v>0</v>
      </c>
      <c r="AO48" s="10"/>
      <c r="AP48" s="207" t="s">
        <v>1350</v>
      </c>
      <c r="AQ48" s="8">
        <v>0.46</v>
      </c>
      <c r="AR48" s="207" t="s">
        <v>1367</v>
      </c>
      <c r="AS48" s="165">
        <v>564</v>
      </c>
      <c r="AT48" s="207" t="s">
        <v>1356</v>
      </c>
      <c r="AU48" s="207">
        <v>63</v>
      </c>
      <c r="AV48" s="207" t="s">
        <v>1389</v>
      </c>
      <c r="AW48" s="165">
        <v>98547</v>
      </c>
      <c r="AX48" s="207" t="s">
        <v>1434</v>
      </c>
      <c r="AY48" s="165">
        <v>82188767</v>
      </c>
      <c r="AZ48" s="165"/>
      <c r="BA48" s="42" t="s">
        <v>125</v>
      </c>
      <c r="BB48" s="217" t="s">
        <v>2009</v>
      </c>
    </row>
    <row r="49" spans="1:55" s="2" customFormat="1" ht="12" x14ac:dyDescent="0.25">
      <c r="A49" s="169"/>
      <c r="B49" s="182">
        <v>39</v>
      </c>
      <c r="C49" s="207" t="s">
        <v>1318</v>
      </c>
      <c r="D49" s="207" t="s">
        <v>267</v>
      </c>
      <c r="E49" s="42" t="s">
        <v>1829</v>
      </c>
      <c r="F49" s="42" t="s">
        <v>1996</v>
      </c>
      <c r="G49" s="42" t="s">
        <v>1830</v>
      </c>
      <c r="H49" s="346">
        <v>16</v>
      </c>
      <c r="I49" s="317" t="s">
        <v>1511</v>
      </c>
      <c r="J49" s="8">
        <v>0.59</v>
      </c>
      <c r="K49" s="8">
        <v>0.13</v>
      </c>
      <c r="L49" s="315">
        <f>(J49+J50)/2</f>
        <v>0.40499999999999997</v>
      </c>
      <c r="M49" s="315">
        <f>(K49+K50)/2</f>
        <v>0.16500000000000001</v>
      </c>
      <c r="N49" s="312">
        <f t="shared" ref="N49" si="56">(L49+M49)/2</f>
        <v>0.28499999999999998</v>
      </c>
      <c r="O49" s="207" t="s">
        <v>1512</v>
      </c>
      <c r="P49" s="42" t="s">
        <v>1831</v>
      </c>
      <c r="Q49" s="207"/>
      <c r="R49" s="207">
        <v>1</v>
      </c>
      <c r="S49" s="207">
        <v>97</v>
      </c>
      <c r="T49" s="207">
        <v>194</v>
      </c>
      <c r="U49" s="177" t="s">
        <v>1336</v>
      </c>
      <c r="V49" s="162" t="s">
        <v>269</v>
      </c>
      <c r="W49" s="10" t="s">
        <v>1336</v>
      </c>
      <c r="X49" s="207"/>
      <c r="Y49" s="323">
        <v>1</v>
      </c>
      <c r="Z49" s="331" t="s">
        <v>269</v>
      </c>
      <c r="AA49" s="327">
        <v>1</v>
      </c>
      <c r="AB49" s="321">
        <v>0</v>
      </c>
      <c r="AC49" s="321">
        <v>0</v>
      </c>
      <c r="AD49" s="329">
        <f t="shared" ref="AD49" si="57">AD47+Y49</f>
        <v>25</v>
      </c>
      <c r="AE49" s="331" t="s">
        <v>269</v>
      </c>
      <c r="AF49" s="327">
        <f t="shared" ref="AF49" si="58">AF47+AA49</f>
        <v>15</v>
      </c>
      <c r="AG49" s="207" t="s">
        <v>1331</v>
      </c>
      <c r="AH49" s="182">
        <v>16</v>
      </c>
      <c r="AI49" s="100">
        <v>0</v>
      </c>
      <c r="AJ49" s="100">
        <v>1</v>
      </c>
      <c r="AK49" s="100">
        <v>1</v>
      </c>
      <c r="AL49" s="10" t="s">
        <v>1514</v>
      </c>
      <c r="AM49" s="207">
        <v>0</v>
      </c>
      <c r="AN49" s="207">
        <v>0.03</v>
      </c>
      <c r="AO49" s="10"/>
      <c r="AP49" s="207" t="s">
        <v>1498</v>
      </c>
      <c r="AQ49" s="8">
        <v>1.01</v>
      </c>
      <c r="AR49" s="207" t="s">
        <v>1443</v>
      </c>
      <c r="AS49" s="165">
        <v>1264</v>
      </c>
      <c r="AT49" s="207" t="s">
        <v>177</v>
      </c>
      <c r="AU49" s="207">
        <v>70</v>
      </c>
      <c r="AV49" s="207" t="s">
        <v>153</v>
      </c>
      <c r="AW49" s="165">
        <v>125037</v>
      </c>
      <c r="AX49" s="207" t="s">
        <v>109</v>
      </c>
      <c r="AY49" s="165">
        <v>99201267</v>
      </c>
      <c r="AZ49" s="165"/>
      <c r="BA49" s="42" t="s">
        <v>1831</v>
      </c>
      <c r="BB49" s="217" t="s">
        <v>1832</v>
      </c>
    </row>
    <row r="50" spans="1:55" s="2" customFormat="1" ht="12" x14ac:dyDescent="0.25">
      <c r="A50" s="169"/>
      <c r="B50" s="182">
        <v>40</v>
      </c>
      <c r="C50" s="207" t="s">
        <v>267</v>
      </c>
      <c r="D50" s="207" t="s">
        <v>1318</v>
      </c>
      <c r="E50" s="42" t="s">
        <v>1833</v>
      </c>
      <c r="F50" s="42" t="s">
        <v>1996</v>
      </c>
      <c r="G50" s="42" t="s">
        <v>1834</v>
      </c>
      <c r="H50" s="346"/>
      <c r="I50" s="317"/>
      <c r="J50" s="8">
        <v>0.22</v>
      </c>
      <c r="K50" s="8">
        <v>0.2</v>
      </c>
      <c r="L50" s="315"/>
      <c r="M50" s="315"/>
      <c r="N50" s="312"/>
      <c r="O50" s="207" t="s">
        <v>1513</v>
      </c>
      <c r="P50" s="42" t="s">
        <v>1831</v>
      </c>
      <c r="Q50" s="207"/>
      <c r="R50" s="207">
        <v>1</v>
      </c>
      <c r="S50" s="207">
        <v>68</v>
      </c>
      <c r="T50" s="207">
        <v>135</v>
      </c>
      <c r="U50" s="177" t="s">
        <v>1336</v>
      </c>
      <c r="V50" s="162" t="s">
        <v>269</v>
      </c>
      <c r="W50" s="10" t="s">
        <v>1336</v>
      </c>
      <c r="X50" s="207"/>
      <c r="Y50" s="324"/>
      <c r="Z50" s="332"/>
      <c r="AA50" s="328"/>
      <c r="AB50" s="321"/>
      <c r="AC50" s="321"/>
      <c r="AD50" s="330"/>
      <c r="AE50" s="332"/>
      <c r="AF50" s="328"/>
      <c r="AG50" s="207" t="s">
        <v>1614</v>
      </c>
      <c r="AH50" s="182">
        <v>5</v>
      </c>
      <c r="AI50" s="100">
        <v>1</v>
      </c>
      <c r="AJ50" s="100">
        <v>1</v>
      </c>
      <c r="AK50" s="100">
        <v>0</v>
      </c>
      <c r="AL50" s="10" t="s">
        <v>1516</v>
      </c>
      <c r="AM50" s="207">
        <v>0</v>
      </c>
      <c r="AN50" s="207">
        <v>0</v>
      </c>
      <c r="AO50" s="10"/>
      <c r="AP50" s="207" t="s">
        <v>1353</v>
      </c>
      <c r="AQ50" s="8">
        <v>0.54</v>
      </c>
      <c r="AR50" s="207" t="s">
        <v>1364</v>
      </c>
      <c r="AS50" s="165">
        <v>806</v>
      </c>
      <c r="AT50" s="207" t="s">
        <v>48</v>
      </c>
      <c r="AU50" s="207">
        <v>127</v>
      </c>
      <c r="AV50" s="207" t="s">
        <v>291</v>
      </c>
      <c r="AW50" s="165">
        <v>252168</v>
      </c>
      <c r="AX50" s="207" t="s">
        <v>177</v>
      </c>
      <c r="AY50" s="165">
        <v>652772022</v>
      </c>
      <c r="AZ50" s="165"/>
      <c r="BA50" s="42" t="s">
        <v>1831</v>
      </c>
      <c r="BB50" s="217" t="s">
        <v>1832</v>
      </c>
    </row>
    <row r="51" spans="1:55" s="2" customFormat="1" ht="12" x14ac:dyDescent="0.25">
      <c r="A51" s="169"/>
      <c r="B51" s="182">
        <v>41</v>
      </c>
      <c r="C51" s="207" t="s">
        <v>1318</v>
      </c>
      <c r="D51" s="207" t="s">
        <v>267</v>
      </c>
      <c r="E51" s="42" t="s">
        <v>1835</v>
      </c>
      <c r="F51" s="42" t="s">
        <v>1996</v>
      </c>
      <c r="G51" s="42" t="s">
        <v>1836</v>
      </c>
      <c r="H51" s="346">
        <v>16</v>
      </c>
      <c r="I51" s="317" t="s">
        <v>1519</v>
      </c>
      <c r="J51" s="8">
        <v>0.68</v>
      </c>
      <c r="K51" s="8">
        <v>0.3</v>
      </c>
      <c r="L51" s="315">
        <f>(J51+J52)/2</f>
        <v>0.59000000000000008</v>
      </c>
      <c r="M51" s="315">
        <f>(K51+K52)/2</f>
        <v>0.28500000000000003</v>
      </c>
      <c r="N51" s="312">
        <f t="shared" ref="N51" si="59">(L51+M51)/2</f>
        <v>0.43750000000000006</v>
      </c>
      <c r="O51" s="207" t="s">
        <v>1520</v>
      </c>
      <c r="P51" s="42" t="s">
        <v>140</v>
      </c>
      <c r="Q51" s="207"/>
      <c r="R51" s="207">
        <v>1</v>
      </c>
      <c r="S51" s="207">
        <v>54</v>
      </c>
      <c r="T51" s="207">
        <v>108</v>
      </c>
      <c r="U51" s="177" t="s">
        <v>1336</v>
      </c>
      <c r="V51" s="162" t="s">
        <v>269</v>
      </c>
      <c r="W51" s="10" t="s">
        <v>1336</v>
      </c>
      <c r="X51" s="207"/>
      <c r="Y51" s="323">
        <v>1.5</v>
      </c>
      <c r="Z51" s="331" t="s">
        <v>269</v>
      </c>
      <c r="AA51" s="327">
        <v>0.5</v>
      </c>
      <c r="AB51" s="321">
        <v>1</v>
      </c>
      <c r="AC51" s="321">
        <v>0</v>
      </c>
      <c r="AD51" s="329">
        <f t="shared" ref="AD51" si="60">AD49+Y51</f>
        <v>26.5</v>
      </c>
      <c r="AE51" s="331" t="s">
        <v>269</v>
      </c>
      <c r="AF51" s="327">
        <f t="shared" ref="AF51" si="61">AF49+AA51</f>
        <v>15.5</v>
      </c>
      <c r="AG51" s="207" t="s">
        <v>1334</v>
      </c>
      <c r="AH51" s="182">
        <v>12</v>
      </c>
      <c r="AI51" s="100">
        <v>0</v>
      </c>
      <c r="AJ51" s="100">
        <v>1</v>
      </c>
      <c r="AK51" s="100">
        <v>1</v>
      </c>
      <c r="AL51" s="10" t="s">
        <v>1518</v>
      </c>
      <c r="AM51" s="207">
        <v>0</v>
      </c>
      <c r="AN51" s="207">
        <v>0.02</v>
      </c>
      <c r="AO51" s="10"/>
      <c r="AP51" s="207" t="s">
        <v>1498</v>
      </c>
      <c r="AQ51" s="8">
        <v>0.84</v>
      </c>
      <c r="AR51" s="207" t="s">
        <v>1517</v>
      </c>
      <c r="AS51" s="165">
        <v>1010</v>
      </c>
      <c r="AT51" s="207" t="s">
        <v>34</v>
      </c>
      <c r="AU51" s="207">
        <v>96</v>
      </c>
      <c r="AV51" s="207" t="s">
        <v>251</v>
      </c>
      <c r="AW51" s="165">
        <v>118717</v>
      </c>
      <c r="AX51" s="207" t="s">
        <v>34</v>
      </c>
      <c r="AY51" s="165">
        <v>514379449</v>
      </c>
      <c r="AZ51" s="165"/>
      <c r="BA51" s="42" t="s">
        <v>140</v>
      </c>
      <c r="BB51" s="217" t="s">
        <v>1837</v>
      </c>
    </row>
    <row r="52" spans="1:55" s="2" customFormat="1" ht="12" x14ac:dyDescent="0.25">
      <c r="A52" s="169"/>
      <c r="B52" s="182">
        <v>42</v>
      </c>
      <c r="C52" s="207" t="s">
        <v>267</v>
      </c>
      <c r="D52" s="207" t="s">
        <v>1318</v>
      </c>
      <c r="E52" s="42" t="s">
        <v>1838</v>
      </c>
      <c r="F52" s="42" t="s">
        <v>1996</v>
      </c>
      <c r="G52" s="42" t="s">
        <v>1839</v>
      </c>
      <c r="H52" s="346"/>
      <c r="I52" s="317"/>
      <c r="J52" s="8">
        <v>0.5</v>
      </c>
      <c r="K52" s="8">
        <v>0.27</v>
      </c>
      <c r="L52" s="315"/>
      <c r="M52" s="315"/>
      <c r="N52" s="312"/>
      <c r="O52" s="207" t="s">
        <v>1521</v>
      </c>
      <c r="P52" s="42" t="s">
        <v>140</v>
      </c>
      <c r="Q52" s="207"/>
      <c r="R52" s="207">
        <v>1</v>
      </c>
      <c r="S52" s="207">
        <v>167</v>
      </c>
      <c r="T52" s="207">
        <v>323</v>
      </c>
      <c r="U52" s="177">
        <v>0</v>
      </c>
      <c r="V52" s="162" t="s">
        <v>269</v>
      </c>
      <c r="W52" s="10">
        <v>1</v>
      </c>
      <c r="X52" s="207">
        <v>1</v>
      </c>
      <c r="Y52" s="324"/>
      <c r="Z52" s="332"/>
      <c r="AA52" s="328"/>
      <c r="AB52" s="321"/>
      <c r="AC52" s="321"/>
      <c r="AD52" s="330"/>
      <c r="AE52" s="332"/>
      <c r="AF52" s="328"/>
      <c r="AG52" s="207" t="s">
        <v>1332</v>
      </c>
      <c r="AH52" s="182">
        <v>8</v>
      </c>
      <c r="AI52" s="100">
        <v>0</v>
      </c>
      <c r="AJ52" s="100">
        <v>1</v>
      </c>
      <c r="AK52" s="100">
        <v>1</v>
      </c>
      <c r="AL52" s="10" t="s">
        <v>1523</v>
      </c>
      <c r="AM52" s="207">
        <v>-148.32</v>
      </c>
      <c r="AN52" s="207">
        <v>-132.65</v>
      </c>
      <c r="AO52" s="10"/>
      <c r="AP52" s="207" t="s">
        <v>1524</v>
      </c>
      <c r="AQ52" s="8">
        <v>-148.32</v>
      </c>
      <c r="AR52" s="207" t="s">
        <v>1383</v>
      </c>
      <c r="AS52" s="165">
        <v>1036</v>
      </c>
      <c r="AT52" s="207" t="s">
        <v>296</v>
      </c>
      <c r="AU52" s="207">
        <v>62</v>
      </c>
      <c r="AV52" s="207" t="s">
        <v>1526</v>
      </c>
      <c r="AW52" s="165">
        <v>134521</v>
      </c>
      <c r="AX52" s="207" t="s">
        <v>1527</v>
      </c>
      <c r="AY52" s="165">
        <v>37688814</v>
      </c>
      <c r="AZ52" s="165"/>
      <c r="BA52" s="42" t="s">
        <v>140</v>
      </c>
      <c r="BB52" s="217" t="s">
        <v>1837</v>
      </c>
    </row>
    <row r="53" spans="1:55" s="2" customFormat="1" ht="12" x14ac:dyDescent="0.25">
      <c r="A53" s="169"/>
      <c r="B53" s="182">
        <v>43</v>
      </c>
      <c r="C53" s="207" t="s">
        <v>1318</v>
      </c>
      <c r="D53" s="207" t="s">
        <v>267</v>
      </c>
      <c r="E53" s="42" t="s">
        <v>1840</v>
      </c>
      <c r="F53" s="42" t="s">
        <v>1996</v>
      </c>
      <c r="G53" s="42" t="s">
        <v>1841</v>
      </c>
      <c r="H53" s="346">
        <v>8</v>
      </c>
      <c r="I53" s="317" t="s">
        <v>1525</v>
      </c>
      <c r="J53" s="8">
        <v>0.6</v>
      </c>
      <c r="K53" s="8">
        <v>0.23</v>
      </c>
      <c r="L53" s="315">
        <f>(J53+J54)/2</f>
        <v>0.51</v>
      </c>
      <c r="M53" s="315">
        <f>(K53+K54)/2</f>
        <v>0.21000000000000002</v>
      </c>
      <c r="N53" s="312">
        <f t="shared" ref="N53" si="62">(L53+M53)/2</f>
        <v>0.36</v>
      </c>
      <c r="O53" s="207" t="s">
        <v>1531</v>
      </c>
      <c r="P53" s="42" t="s">
        <v>137</v>
      </c>
      <c r="Q53" s="207"/>
      <c r="R53" s="207">
        <v>1</v>
      </c>
      <c r="S53" s="207">
        <v>55</v>
      </c>
      <c r="T53" s="207">
        <v>110</v>
      </c>
      <c r="U53" s="177">
        <v>1</v>
      </c>
      <c r="V53" s="162" t="s">
        <v>269</v>
      </c>
      <c r="W53" s="10">
        <v>0</v>
      </c>
      <c r="X53" s="207"/>
      <c r="Y53" s="323">
        <v>1.5</v>
      </c>
      <c r="Z53" s="331" t="s">
        <v>269</v>
      </c>
      <c r="AA53" s="327">
        <v>0.5</v>
      </c>
      <c r="AB53" s="321">
        <v>1</v>
      </c>
      <c r="AC53" s="321">
        <v>0</v>
      </c>
      <c r="AD53" s="329">
        <f t="shared" ref="AD53" si="63">AD51+Y53</f>
        <v>28</v>
      </c>
      <c r="AE53" s="331" t="s">
        <v>269</v>
      </c>
      <c r="AF53" s="327">
        <f t="shared" ref="AF53" si="64">AF51+AA53</f>
        <v>16</v>
      </c>
      <c r="AG53" s="207" t="s">
        <v>1332</v>
      </c>
      <c r="AH53" s="182">
        <v>13</v>
      </c>
      <c r="AI53" s="100">
        <v>0</v>
      </c>
      <c r="AJ53" s="100">
        <v>1</v>
      </c>
      <c r="AK53" s="100">
        <v>1</v>
      </c>
      <c r="AL53" s="10" t="s">
        <v>1528</v>
      </c>
      <c r="AM53" s="207">
        <v>13.74</v>
      </c>
      <c r="AN53" s="207">
        <v>8.9700000000000006</v>
      </c>
      <c r="AO53" s="10"/>
      <c r="AP53" s="207" t="s">
        <v>239</v>
      </c>
      <c r="AQ53" s="8">
        <v>13.74</v>
      </c>
      <c r="AR53" s="207" t="s">
        <v>1447</v>
      </c>
      <c r="AS53" s="165">
        <v>922</v>
      </c>
      <c r="AT53" s="207" t="s">
        <v>290</v>
      </c>
      <c r="AU53" s="207">
        <v>55</v>
      </c>
      <c r="AV53" s="207" t="s">
        <v>20</v>
      </c>
      <c r="AW53" s="165">
        <v>141198</v>
      </c>
      <c r="AX53" s="207" t="s">
        <v>293</v>
      </c>
      <c r="AY53" s="165">
        <v>151417465</v>
      </c>
      <c r="AZ53" s="165"/>
      <c r="BA53" s="42" t="s">
        <v>137</v>
      </c>
      <c r="BB53" s="217" t="s">
        <v>1842</v>
      </c>
    </row>
    <row r="54" spans="1:55" s="2" customFormat="1" ht="12" x14ac:dyDescent="0.25">
      <c r="A54" s="169"/>
      <c r="B54" s="182">
        <v>44</v>
      </c>
      <c r="C54" s="207" t="s">
        <v>267</v>
      </c>
      <c r="D54" s="207" t="s">
        <v>1318</v>
      </c>
      <c r="E54" s="42" t="s">
        <v>1843</v>
      </c>
      <c r="F54" s="42" t="s">
        <v>1997</v>
      </c>
      <c r="G54" s="42" t="s">
        <v>1844</v>
      </c>
      <c r="H54" s="346"/>
      <c r="I54" s="317"/>
      <c r="J54" s="8">
        <v>0.42</v>
      </c>
      <c r="K54" s="8">
        <v>0.19</v>
      </c>
      <c r="L54" s="315"/>
      <c r="M54" s="315"/>
      <c r="N54" s="312"/>
      <c r="O54" s="207" t="s">
        <v>1532</v>
      </c>
      <c r="P54" s="42" t="s">
        <v>137</v>
      </c>
      <c r="Q54" s="207"/>
      <c r="R54" s="207">
        <v>1</v>
      </c>
      <c r="S54" s="207">
        <v>62</v>
      </c>
      <c r="T54" s="207">
        <v>123</v>
      </c>
      <c r="U54" s="177" t="s">
        <v>1336</v>
      </c>
      <c r="V54" s="162" t="s">
        <v>269</v>
      </c>
      <c r="W54" s="10" t="s">
        <v>1336</v>
      </c>
      <c r="X54" s="207"/>
      <c r="Y54" s="324"/>
      <c r="Z54" s="332"/>
      <c r="AA54" s="328"/>
      <c r="AB54" s="321"/>
      <c r="AC54" s="321"/>
      <c r="AD54" s="330"/>
      <c r="AE54" s="332"/>
      <c r="AF54" s="328"/>
      <c r="AG54" s="207" t="s">
        <v>1331</v>
      </c>
      <c r="AH54" s="182">
        <v>6</v>
      </c>
      <c r="AI54" s="100">
        <v>1</v>
      </c>
      <c r="AJ54" s="100">
        <v>1</v>
      </c>
      <c r="AK54" s="100">
        <v>0</v>
      </c>
      <c r="AL54" s="10" t="s">
        <v>1529</v>
      </c>
      <c r="AM54" s="207">
        <v>-0.01</v>
      </c>
      <c r="AN54" s="207">
        <v>0</v>
      </c>
      <c r="AO54" s="10"/>
      <c r="AP54" s="207" t="s">
        <v>1367</v>
      </c>
      <c r="AQ54" s="8">
        <v>0.45</v>
      </c>
      <c r="AR54" s="207" t="s">
        <v>1383</v>
      </c>
      <c r="AS54" s="165">
        <v>1014</v>
      </c>
      <c r="AT54" s="207" t="s">
        <v>20</v>
      </c>
      <c r="AU54" s="207">
        <v>127</v>
      </c>
      <c r="AV54" s="207" t="s">
        <v>44</v>
      </c>
      <c r="AW54" s="165">
        <v>276218</v>
      </c>
      <c r="AX54" s="207" t="s">
        <v>40</v>
      </c>
      <c r="AY54" s="165">
        <v>800083195</v>
      </c>
      <c r="AZ54" s="165"/>
      <c r="BA54" s="42" t="s">
        <v>137</v>
      </c>
      <c r="BB54" s="217" t="s">
        <v>1842</v>
      </c>
    </row>
    <row r="55" spans="1:55" s="2" customFormat="1" ht="12" x14ac:dyDescent="0.25">
      <c r="A55" s="169"/>
      <c r="B55" s="182">
        <v>45</v>
      </c>
      <c r="C55" s="207" t="s">
        <v>1318</v>
      </c>
      <c r="D55" s="207" t="s">
        <v>267</v>
      </c>
      <c r="E55" s="42" t="s">
        <v>1845</v>
      </c>
      <c r="F55" s="42" t="s">
        <v>1997</v>
      </c>
      <c r="G55" s="42" t="s">
        <v>1846</v>
      </c>
      <c r="H55" s="346">
        <v>13</v>
      </c>
      <c r="I55" s="317" t="s">
        <v>1533</v>
      </c>
      <c r="J55" s="8">
        <v>0.67</v>
      </c>
      <c r="K55" s="8">
        <v>0.42</v>
      </c>
      <c r="L55" s="315">
        <f>(J55+J56)/2</f>
        <v>0.62</v>
      </c>
      <c r="M55" s="315">
        <f>(K55+K56)/2</f>
        <v>0.35499999999999998</v>
      </c>
      <c r="N55" s="312">
        <f t="shared" ref="N55" si="65">(L55+M55)/2</f>
        <v>0.48749999999999999</v>
      </c>
      <c r="O55" s="207" t="s">
        <v>1540</v>
      </c>
      <c r="P55" s="42" t="s">
        <v>634</v>
      </c>
      <c r="Q55" s="207"/>
      <c r="R55" s="207">
        <v>1</v>
      </c>
      <c r="S55" s="207">
        <v>100</v>
      </c>
      <c r="T55" s="207">
        <v>199</v>
      </c>
      <c r="U55" s="177" t="s">
        <v>1336</v>
      </c>
      <c r="V55" s="162" t="s">
        <v>269</v>
      </c>
      <c r="W55" s="10" t="s">
        <v>1336</v>
      </c>
      <c r="X55" s="207"/>
      <c r="Y55" s="323">
        <v>1</v>
      </c>
      <c r="Z55" s="331" t="s">
        <v>269</v>
      </c>
      <c r="AA55" s="327">
        <v>1</v>
      </c>
      <c r="AB55" s="321">
        <v>0</v>
      </c>
      <c r="AC55" s="321">
        <v>0</v>
      </c>
      <c r="AD55" s="329">
        <f t="shared" ref="AD55" si="66">AD53+Y55</f>
        <v>29</v>
      </c>
      <c r="AE55" s="331" t="s">
        <v>269</v>
      </c>
      <c r="AF55" s="327">
        <f t="shared" ref="AF55" si="67">AF53+AA55</f>
        <v>17</v>
      </c>
      <c r="AG55" s="207" t="s">
        <v>1535</v>
      </c>
      <c r="AH55" s="182">
        <v>17</v>
      </c>
      <c r="AI55" s="100">
        <v>0</v>
      </c>
      <c r="AJ55" s="100">
        <v>0</v>
      </c>
      <c r="AK55" s="100">
        <v>0</v>
      </c>
      <c r="AL55" s="10" t="s">
        <v>1536</v>
      </c>
      <c r="AM55" s="207">
        <v>0</v>
      </c>
      <c r="AN55" s="207">
        <v>0.06</v>
      </c>
      <c r="AO55" s="10"/>
      <c r="AP55" s="207" t="s">
        <v>293</v>
      </c>
      <c r="AQ55" s="8">
        <v>1.41</v>
      </c>
      <c r="AR55" s="207" t="s">
        <v>1539</v>
      </c>
      <c r="AS55" s="165">
        <v>1066</v>
      </c>
      <c r="AT55" s="207" t="s">
        <v>243</v>
      </c>
      <c r="AU55" s="207">
        <v>61</v>
      </c>
      <c r="AV55" s="207" t="s">
        <v>178</v>
      </c>
      <c r="AW55" s="165">
        <v>118065</v>
      </c>
      <c r="AX55" s="207" t="s">
        <v>21</v>
      </c>
      <c r="AY55" s="165">
        <v>19989357</v>
      </c>
      <c r="AZ55" s="165"/>
      <c r="BA55" s="42" t="s">
        <v>634</v>
      </c>
      <c r="BB55" s="217" t="s">
        <v>1847</v>
      </c>
    </row>
    <row r="56" spans="1:55" s="2" customFormat="1" ht="12" x14ac:dyDescent="0.25">
      <c r="A56" s="169"/>
      <c r="B56" s="182">
        <v>46</v>
      </c>
      <c r="C56" s="207" t="s">
        <v>267</v>
      </c>
      <c r="D56" s="207" t="s">
        <v>1318</v>
      </c>
      <c r="E56" s="42" t="s">
        <v>1848</v>
      </c>
      <c r="F56" s="42" t="s">
        <v>1997</v>
      </c>
      <c r="G56" s="42" t="s">
        <v>1849</v>
      </c>
      <c r="H56" s="346"/>
      <c r="I56" s="317"/>
      <c r="J56" s="8">
        <v>0.56999999999999995</v>
      </c>
      <c r="K56" s="8">
        <v>0.28999999999999998</v>
      </c>
      <c r="L56" s="315"/>
      <c r="M56" s="315"/>
      <c r="N56" s="312"/>
      <c r="O56" s="207" t="s">
        <v>1541</v>
      </c>
      <c r="P56" s="42" t="s">
        <v>634</v>
      </c>
      <c r="Q56" s="207"/>
      <c r="R56" s="207">
        <v>1</v>
      </c>
      <c r="S56" s="207">
        <v>61</v>
      </c>
      <c r="T56" s="207">
        <v>122</v>
      </c>
      <c r="U56" s="177" t="s">
        <v>1336</v>
      </c>
      <c r="V56" s="162" t="s">
        <v>269</v>
      </c>
      <c r="W56" s="10" t="s">
        <v>1336</v>
      </c>
      <c r="X56" s="207"/>
      <c r="Y56" s="324"/>
      <c r="Z56" s="332"/>
      <c r="AA56" s="328"/>
      <c r="AB56" s="321"/>
      <c r="AC56" s="321"/>
      <c r="AD56" s="330"/>
      <c r="AE56" s="332"/>
      <c r="AF56" s="328"/>
      <c r="AG56" s="207" t="s">
        <v>1614</v>
      </c>
      <c r="AH56" s="182">
        <v>5</v>
      </c>
      <c r="AI56" s="100">
        <v>1</v>
      </c>
      <c r="AJ56" s="100">
        <v>1</v>
      </c>
      <c r="AK56" s="100">
        <v>0</v>
      </c>
      <c r="AL56" s="10" t="s">
        <v>1537</v>
      </c>
      <c r="AM56" s="207">
        <v>-0.01</v>
      </c>
      <c r="AN56" s="207">
        <v>0</v>
      </c>
      <c r="AO56" s="10"/>
      <c r="AP56" s="207" t="s">
        <v>1398</v>
      </c>
      <c r="AQ56" s="8">
        <v>0.65</v>
      </c>
      <c r="AR56" s="207" t="s">
        <v>1542</v>
      </c>
      <c r="AS56" s="165">
        <v>574</v>
      </c>
      <c r="AT56" s="207" t="s">
        <v>254</v>
      </c>
      <c r="AU56" s="207">
        <v>127</v>
      </c>
      <c r="AV56" s="207" t="s">
        <v>44</v>
      </c>
      <c r="AW56" s="165">
        <v>240388</v>
      </c>
      <c r="AX56" s="207" t="s">
        <v>88</v>
      </c>
      <c r="AY56" s="165">
        <v>110954296</v>
      </c>
      <c r="AZ56" s="165"/>
      <c r="BA56" s="42" t="s">
        <v>634</v>
      </c>
      <c r="BB56" s="217" t="s">
        <v>1850</v>
      </c>
    </row>
    <row r="57" spans="1:55" s="2" customFormat="1" ht="12" x14ac:dyDescent="0.25">
      <c r="A57" s="169"/>
      <c r="B57" s="182">
        <v>47</v>
      </c>
      <c r="C57" s="207" t="s">
        <v>1318</v>
      </c>
      <c r="D57" s="207" t="s">
        <v>267</v>
      </c>
      <c r="E57" s="42" t="s">
        <v>1851</v>
      </c>
      <c r="F57" s="42" t="s">
        <v>1997</v>
      </c>
      <c r="G57" s="42" t="s">
        <v>1852</v>
      </c>
      <c r="H57" s="346">
        <v>11</v>
      </c>
      <c r="I57" s="317" t="s">
        <v>1538</v>
      </c>
      <c r="J57" s="8">
        <v>0.74</v>
      </c>
      <c r="K57" s="8">
        <v>0.28000000000000003</v>
      </c>
      <c r="L57" s="315">
        <f>(J57+J58)/2</f>
        <v>0.59</v>
      </c>
      <c r="M57" s="315">
        <f>(K57+K58)/2</f>
        <v>0.34</v>
      </c>
      <c r="N57" s="312">
        <f t="shared" ref="N57" si="68">(L57+M57)/2</f>
        <v>0.46499999999999997</v>
      </c>
      <c r="O57" s="207" t="s">
        <v>1547</v>
      </c>
      <c r="P57" s="42" t="s">
        <v>76</v>
      </c>
      <c r="Q57" s="207"/>
      <c r="R57" s="207">
        <v>1</v>
      </c>
      <c r="S57" s="207">
        <v>61</v>
      </c>
      <c r="T57" s="207">
        <v>122</v>
      </c>
      <c r="U57" s="177" t="s">
        <v>1336</v>
      </c>
      <c r="V57" s="162" t="s">
        <v>269</v>
      </c>
      <c r="W57" s="10" t="s">
        <v>1336</v>
      </c>
      <c r="X57" s="207"/>
      <c r="Y57" s="323">
        <v>1</v>
      </c>
      <c r="Z57" s="331" t="s">
        <v>269</v>
      </c>
      <c r="AA57" s="327">
        <v>1</v>
      </c>
      <c r="AB57" s="321">
        <v>0</v>
      </c>
      <c r="AC57" s="321">
        <v>0</v>
      </c>
      <c r="AD57" s="329">
        <f t="shared" ref="AD57" si="69">AD55+Y57</f>
        <v>30</v>
      </c>
      <c r="AE57" s="331" t="s">
        <v>269</v>
      </c>
      <c r="AF57" s="327">
        <f t="shared" ref="AF57" si="70">AF55+AA57</f>
        <v>18</v>
      </c>
      <c r="AG57" s="207" t="s">
        <v>1331</v>
      </c>
      <c r="AH57" s="182">
        <v>7</v>
      </c>
      <c r="AI57" s="100">
        <v>1</v>
      </c>
      <c r="AJ57" s="100">
        <v>1</v>
      </c>
      <c r="AK57" s="100">
        <v>0</v>
      </c>
      <c r="AL57" s="10" t="s">
        <v>1544</v>
      </c>
      <c r="AM57" s="207">
        <v>0</v>
      </c>
      <c r="AN57" s="207">
        <v>0.01</v>
      </c>
      <c r="AO57" s="10"/>
      <c r="AP57" s="207" t="s">
        <v>1353</v>
      </c>
      <c r="AQ57" s="207">
        <v>0.85</v>
      </c>
      <c r="AR57" s="207" t="s">
        <v>1545</v>
      </c>
      <c r="AS57" s="207">
        <v>775</v>
      </c>
      <c r="AT57" s="207" t="s">
        <v>15</v>
      </c>
      <c r="AU57" s="207">
        <v>112</v>
      </c>
      <c r="AV57" s="207" t="s">
        <v>14</v>
      </c>
      <c r="AW57" s="165">
        <v>169103</v>
      </c>
      <c r="AX57" s="207" t="s">
        <v>1382</v>
      </c>
      <c r="AY57" s="165">
        <v>1087281733</v>
      </c>
      <c r="AZ57" s="165"/>
      <c r="BA57" s="42" t="s">
        <v>76</v>
      </c>
      <c r="BB57" s="217" t="s">
        <v>1853</v>
      </c>
      <c r="BC57" s="251">
        <f>AY57/667</f>
        <v>1630107.5457271365</v>
      </c>
    </row>
    <row r="58" spans="1:55" s="2" customFormat="1" ht="12" x14ac:dyDescent="0.25">
      <c r="A58" s="169"/>
      <c r="B58" s="182">
        <v>48</v>
      </c>
      <c r="C58" s="207" t="s">
        <v>267</v>
      </c>
      <c r="D58" s="207" t="s">
        <v>1318</v>
      </c>
      <c r="E58" s="42" t="s">
        <v>1854</v>
      </c>
      <c r="F58" s="42" t="s">
        <v>1997</v>
      </c>
      <c r="G58" s="42" t="s">
        <v>1855</v>
      </c>
      <c r="H58" s="346"/>
      <c r="I58" s="317"/>
      <c r="J58" s="8">
        <v>0.44</v>
      </c>
      <c r="K58" s="8">
        <v>0.4</v>
      </c>
      <c r="L58" s="315"/>
      <c r="M58" s="315"/>
      <c r="N58" s="312"/>
      <c r="O58" s="207" t="s">
        <v>1548</v>
      </c>
      <c r="P58" s="42" t="s">
        <v>76</v>
      </c>
      <c r="Q58" s="207"/>
      <c r="R58" s="207">
        <v>1</v>
      </c>
      <c r="S58" s="207">
        <v>59</v>
      </c>
      <c r="T58" s="207">
        <v>117</v>
      </c>
      <c r="U58" s="177" t="s">
        <v>1336</v>
      </c>
      <c r="V58" s="162" t="s">
        <v>269</v>
      </c>
      <c r="W58" s="10" t="s">
        <v>1336</v>
      </c>
      <c r="X58" s="207"/>
      <c r="Y58" s="324"/>
      <c r="Z58" s="332"/>
      <c r="AA58" s="328"/>
      <c r="AB58" s="321"/>
      <c r="AC58" s="321"/>
      <c r="AD58" s="330"/>
      <c r="AE58" s="332"/>
      <c r="AF58" s="328"/>
      <c r="AG58" s="207" t="s">
        <v>1334</v>
      </c>
      <c r="AH58" s="182">
        <v>8</v>
      </c>
      <c r="AI58" s="100">
        <v>0</v>
      </c>
      <c r="AJ58" s="100">
        <v>1</v>
      </c>
      <c r="AK58" s="100">
        <v>1</v>
      </c>
      <c r="AL58" s="10" t="s">
        <v>1549</v>
      </c>
      <c r="AM58" s="207">
        <v>-0.01</v>
      </c>
      <c r="AN58" s="207">
        <v>0</v>
      </c>
      <c r="AO58" s="10"/>
      <c r="AP58" s="207" t="s">
        <v>1367</v>
      </c>
      <c r="AQ58" s="8">
        <v>0.62</v>
      </c>
      <c r="AR58" s="207" t="s">
        <v>1380</v>
      </c>
      <c r="AS58" s="165">
        <v>411</v>
      </c>
      <c r="AT58" s="207" t="s">
        <v>14</v>
      </c>
      <c r="AU58" s="207">
        <v>127</v>
      </c>
      <c r="AV58" s="207" t="s">
        <v>185</v>
      </c>
      <c r="AW58" s="165">
        <v>162731</v>
      </c>
      <c r="AX58" s="207" t="s">
        <v>247</v>
      </c>
      <c r="AY58" s="165">
        <v>300301905</v>
      </c>
      <c r="AZ58" s="165"/>
      <c r="BA58" s="42" t="s">
        <v>76</v>
      </c>
      <c r="BB58" s="217" t="s">
        <v>1853</v>
      </c>
    </row>
    <row r="59" spans="1:55" s="2" customFormat="1" ht="12" x14ac:dyDescent="0.25">
      <c r="A59" s="169"/>
      <c r="B59" s="182">
        <v>49</v>
      </c>
      <c r="C59" s="207" t="s">
        <v>1318</v>
      </c>
      <c r="D59" s="207" t="s">
        <v>267</v>
      </c>
      <c r="E59" s="42" t="s">
        <v>1856</v>
      </c>
      <c r="F59" s="42" t="s">
        <v>1997</v>
      </c>
      <c r="G59" s="42" t="s">
        <v>1857</v>
      </c>
      <c r="H59" s="346">
        <v>17</v>
      </c>
      <c r="I59" s="317" t="s">
        <v>1550</v>
      </c>
      <c r="J59" s="8">
        <v>0.77</v>
      </c>
      <c r="K59" s="8">
        <v>0.26</v>
      </c>
      <c r="L59" s="315">
        <f>(J59+J60)/2</f>
        <v>0.63</v>
      </c>
      <c r="M59" s="315">
        <f>(K59+K60)/2</f>
        <v>0.26500000000000001</v>
      </c>
      <c r="N59" s="312">
        <f t="shared" ref="N59" si="71">(L59+M59)/2</f>
        <v>0.44750000000000001</v>
      </c>
      <c r="O59" s="207" t="s">
        <v>1553</v>
      </c>
      <c r="P59" s="42" t="s">
        <v>96</v>
      </c>
      <c r="Q59" s="207"/>
      <c r="R59" s="207">
        <v>1</v>
      </c>
      <c r="S59" s="207">
        <v>48</v>
      </c>
      <c r="T59" s="207">
        <v>96</v>
      </c>
      <c r="U59" s="177" t="s">
        <v>1336</v>
      </c>
      <c r="V59" s="162" t="s">
        <v>269</v>
      </c>
      <c r="W59" s="10" t="s">
        <v>1336</v>
      </c>
      <c r="X59" s="207"/>
      <c r="Y59" s="323">
        <v>1</v>
      </c>
      <c r="Z59" s="331" t="s">
        <v>269</v>
      </c>
      <c r="AA59" s="327">
        <v>1</v>
      </c>
      <c r="AB59" s="321">
        <v>0</v>
      </c>
      <c r="AC59" s="321">
        <v>0</v>
      </c>
      <c r="AD59" s="329">
        <f t="shared" ref="AD59" si="72">AD57+Y59</f>
        <v>31</v>
      </c>
      <c r="AE59" s="331" t="s">
        <v>269</v>
      </c>
      <c r="AF59" s="327">
        <f t="shared" ref="AF59" si="73">AF57+AA59</f>
        <v>19</v>
      </c>
      <c r="AG59" s="207" t="s">
        <v>1334</v>
      </c>
      <c r="AH59" s="182">
        <v>13</v>
      </c>
      <c r="AI59" s="100">
        <v>0</v>
      </c>
      <c r="AJ59" s="100">
        <v>0</v>
      </c>
      <c r="AK59" s="100">
        <v>0</v>
      </c>
      <c r="AL59" s="10" t="s">
        <v>1551</v>
      </c>
      <c r="AM59" s="207">
        <v>0</v>
      </c>
      <c r="AN59" s="207">
        <v>0.06</v>
      </c>
      <c r="AO59" s="10"/>
      <c r="AP59" s="207" t="s">
        <v>1370</v>
      </c>
      <c r="AQ59" s="8">
        <v>1.21</v>
      </c>
      <c r="AR59" s="207" t="s">
        <v>1552</v>
      </c>
      <c r="AS59" s="165">
        <v>1200</v>
      </c>
      <c r="AT59" s="207" t="s">
        <v>23</v>
      </c>
      <c r="AU59" s="207">
        <v>59</v>
      </c>
      <c r="AV59" s="207" t="s">
        <v>247</v>
      </c>
      <c r="AW59" s="165">
        <v>100237</v>
      </c>
      <c r="AX59" s="207" t="s">
        <v>248</v>
      </c>
      <c r="AY59" s="165">
        <v>163262617</v>
      </c>
      <c r="AZ59" s="165"/>
      <c r="BA59" s="42" t="s">
        <v>96</v>
      </c>
      <c r="BB59" s="217" t="s">
        <v>280</v>
      </c>
    </row>
    <row r="60" spans="1:55" s="2" customFormat="1" ht="12" x14ac:dyDescent="0.25">
      <c r="A60" s="169"/>
      <c r="B60" s="182">
        <v>50</v>
      </c>
      <c r="C60" s="207" t="s">
        <v>267</v>
      </c>
      <c r="D60" s="207" t="s">
        <v>1318</v>
      </c>
      <c r="E60" s="42" t="s">
        <v>1858</v>
      </c>
      <c r="F60" s="42" t="s">
        <v>1998</v>
      </c>
      <c r="G60" s="42" t="s">
        <v>1859</v>
      </c>
      <c r="H60" s="346"/>
      <c r="I60" s="317"/>
      <c r="J60" s="8">
        <v>0.49</v>
      </c>
      <c r="K60" s="8">
        <v>0.27</v>
      </c>
      <c r="L60" s="315"/>
      <c r="M60" s="315"/>
      <c r="N60" s="312"/>
      <c r="O60" s="207" t="s">
        <v>1554</v>
      </c>
      <c r="P60" s="42" t="s">
        <v>96</v>
      </c>
      <c r="Q60" s="207"/>
      <c r="R60" s="207">
        <v>1</v>
      </c>
      <c r="S60" s="207">
        <v>36</v>
      </c>
      <c r="T60" s="207">
        <v>72</v>
      </c>
      <c r="U60" s="177" t="s">
        <v>1336</v>
      </c>
      <c r="V60" s="162" t="s">
        <v>269</v>
      </c>
      <c r="W60" s="10" t="s">
        <v>1336</v>
      </c>
      <c r="X60" s="207"/>
      <c r="Y60" s="324"/>
      <c r="Z60" s="332"/>
      <c r="AA60" s="328"/>
      <c r="AB60" s="321"/>
      <c r="AC60" s="321"/>
      <c r="AD60" s="330"/>
      <c r="AE60" s="332"/>
      <c r="AF60" s="328"/>
      <c r="AG60" s="207" t="s">
        <v>1334</v>
      </c>
      <c r="AH60" s="182">
        <v>21</v>
      </c>
      <c r="AI60" s="100">
        <v>0</v>
      </c>
      <c r="AJ60" s="100">
        <v>0</v>
      </c>
      <c r="AK60" s="100">
        <v>0</v>
      </c>
      <c r="AL60" s="10" t="s">
        <v>1555</v>
      </c>
      <c r="AM60" s="207">
        <v>-0.13</v>
      </c>
      <c r="AN60" s="207">
        <v>0</v>
      </c>
      <c r="AO60" s="10"/>
      <c r="AP60" s="207" t="s">
        <v>1360</v>
      </c>
      <c r="AQ60" s="8">
        <v>0.61</v>
      </c>
      <c r="AR60" s="207" t="s">
        <v>1391</v>
      </c>
      <c r="AS60" s="165">
        <v>1087</v>
      </c>
      <c r="AT60" s="207" t="s">
        <v>156</v>
      </c>
      <c r="AU60" s="207">
        <v>105</v>
      </c>
      <c r="AV60" s="207" t="s">
        <v>1358</v>
      </c>
      <c r="AW60" s="165">
        <v>92911</v>
      </c>
      <c r="AX60" s="207" t="s">
        <v>1358</v>
      </c>
      <c r="AY60" s="165">
        <v>16527703</v>
      </c>
      <c r="AZ60" s="165"/>
      <c r="BA60" s="42" t="s">
        <v>96</v>
      </c>
      <c r="BB60" s="217" t="s">
        <v>280</v>
      </c>
    </row>
    <row r="61" spans="1:55" s="2" customFormat="1" ht="12" x14ac:dyDescent="0.25">
      <c r="A61" s="169"/>
      <c r="B61" s="182">
        <v>51</v>
      </c>
      <c r="C61" s="207" t="s">
        <v>1318</v>
      </c>
      <c r="D61" s="207" t="s">
        <v>267</v>
      </c>
      <c r="E61" s="42" t="s">
        <v>1860</v>
      </c>
      <c r="F61" s="42" t="s">
        <v>1998</v>
      </c>
      <c r="G61" s="42" t="s">
        <v>1861</v>
      </c>
      <c r="H61" s="346">
        <v>12</v>
      </c>
      <c r="I61" s="317" t="s">
        <v>1557</v>
      </c>
      <c r="J61" s="8">
        <v>-0.3</v>
      </c>
      <c r="K61" s="8">
        <v>-0.4</v>
      </c>
      <c r="L61" s="315">
        <f>(J61+J62)/2</f>
        <v>-0.26</v>
      </c>
      <c r="M61" s="315">
        <f>(K61+K62)/2</f>
        <v>-0.54499999999999993</v>
      </c>
      <c r="N61" s="312">
        <f t="shared" ref="N61" si="74">(L61+M61)/2</f>
        <v>-0.40249999999999997</v>
      </c>
      <c r="O61" s="207" t="s">
        <v>1560</v>
      </c>
      <c r="P61" s="42" t="s">
        <v>684</v>
      </c>
      <c r="Q61" s="207"/>
      <c r="R61" s="207">
        <v>1</v>
      </c>
      <c r="S61" s="207">
        <v>90</v>
      </c>
      <c r="T61" s="207">
        <v>180</v>
      </c>
      <c r="U61" s="177" t="s">
        <v>1336</v>
      </c>
      <c r="V61" s="162" t="s">
        <v>269</v>
      </c>
      <c r="W61" s="10" t="s">
        <v>1336</v>
      </c>
      <c r="X61" s="207"/>
      <c r="Y61" s="323">
        <v>1</v>
      </c>
      <c r="Z61" s="331" t="s">
        <v>269</v>
      </c>
      <c r="AA61" s="327">
        <v>1</v>
      </c>
      <c r="AB61" s="321">
        <v>0</v>
      </c>
      <c r="AC61" s="321">
        <v>0</v>
      </c>
      <c r="AD61" s="329">
        <f t="shared" ref="AD61" si="75">AD59+Y61</f>
        <v>32</v>
      </c>
      <c r="AE61" s="331" t="s">
        <v>269</v>
      </c>
      <c r="AF61" s="327">
        <f t="shared" ref="AF61" si="76">AF59+AA61</f>
        <v>20</v>
      </c>
      <c r="AG61" s="207" t="s">
        <v>1614</v>
      </c>
      <c r="AH61" s="182">
        <v>5</v>
      </c>
      <c r="AI61" s="100">
        <v>1</v>
      </c>
      <c r="AJ61" s="100">
        <v>1</v>
      </c>
      <c r="AK61" s="100">
        <v>0</v>
      </c>
      <c r="AL61" s="10" t="s">
        <v>1556</v>
      </c>
      <c r="AM61" s="207">
        <v>0</v>
      </c>
      <c r="AN61" s="207">
        <v>0</v>
      </c>
      <c r="AO61" s="10"/>
      <c r="AP61" s="207" t="s">
        <v>1517</v>
      </c>
      <c r="AQ61" s="8">
        <v>-0.75</v>
      </c>
      <c r="AR61" s="207" t="s">
        <v>1377</v>
      </c>
      <c r="AS61" s="165">
        <v>1145</v>
      </c>
      <c r="AT61" s="207" t="s">
        <v>1362</v>
      </c>
      <c r="AU61" s="207">
        <v>127</v>
      </c>
      <c r="AV61" s="207" t="s">
        <v>1558</v>
      </c>
      <c r="AW61" s="165">
        <v>137653</v>
      </c>
      <c r="AX61" s="207" t="s">
        <v>43</v>
      </c>
      <c r="AY61" s="165">
        <v>128561048</v>
      </c>
      <c r="AZ61" s="165"/>
      <c r="BA61" s="42" t="s">
        <v>684</v>
      </c>
      <c r="BB61" s="217" t="s">
        <v>1862</v>
      </c>
    </row>
    <row r="62" spans="1:55" s="2" customFormat="1" ht="12" x14ac:dyDescent="0.25">
      <c r="A62" s="169"/>
      <c r="B62" s="182">
        <v>52</v>
      </c>
      <c r="C62" s="207" t="s">
        <v>267</v>
      </c>
      <c r="D62" s="207" t="s">
        <v>1318</v>
      </c>
      <c r="E62" s="42" t="s">
        <v>1863</v>
      </c>
      <c r="F62" s="42" t="s">
        <v>1998</v>
      </c>
      <c r="G62" s="42" t="s">
        <v>1864</v>
      </c>
      <c r="H62" s="346"/>
      <c r="I62" s="317"/>
      <c r="J62" s="8">
        <v>-0.22</v>
      </c>
      <c r="K62" s="8">
        <v>-0.69</v>
      </c>
      <c r="L62" s="315"/>
      <c r="M62" s="315"/>
      <c r="N62" s="312"/>
      <c r="O62" s="207" t="s">
        <v>1561</v>
      </c>
      <c r="P62" s="42" t="s">
        <v>684</v>
      </c>
      <c r="Q62" s="207"/>
      <c r="R62" s="207">
        <v>1</v>
      </c>
      <c r="S62" s="207">
        <v>127</v>
      </c>
      <c r="T62" s="207">
        <v>253</v>
      </c>
      <c r="U62" s="177" t="s">
        <v>1336</v>
      </c>
      <c r="V62" s="162" t="s">
        <v>269</v>
      </c>
      <c r="W62" s="10" t="s">
        <v>1336</v>
      </c>
      <c r="X62" s="207"/>
      <c r="Y62" s="324"/>
      <c r="Z62" s="332"/>
      <c r="AA62" s="328"/>
      <c r="AB62" s="321"/>
      <c r="AC62" s="321"/>
      <c r="AD62" s="330"/>
      <c r="AE62" s="332"/>
      <c r="AF62" s="328"/>
      <c r="AG62" s="207" t="s">
        <v>1331</v>
      </c>
      <c r="AH62" s="182">
        <v>16</v>
      </c>
      <c r="AI62" s="100">
        <v>0</v>
      </c>
      <c r="AJ62" s="100">
        <v>0</v>
      </c>
      <c r="AK62" s="100">
        <v>0</v>
      </c>
      <c r="AL62" s="10" t="s">
        <v>1559</v>
      </c>
      <c r="AM62" s="207">
        <v>-0.05</v>
      </c>
      <c r="AN62" s="207">
        <v>0</v>
      </c>
      <c r="AO62" s="10"/>
      <c r="AP62" s="207" t="s">
        <v>42</v>
      </c>
      <c r="AQ62" s="8">
        <v>-1.1399999999999999</v>
      </c>
      <c r="AR62" s="207" t="s">
        <v>1562</v>
      </c>
      <c r="AS62" s="165">
        <v>525</v>
      </c>
      <c r="AT62" s="207" t="s">
        <v>1365</v>
      </c>
      <c r="AU62" s="207">
        <v>47</v>
      </c>
      <c r="AV62" s="207" t="s">
        <v>1563</v>
      </c>
      <c r="AW62" s="165">
        <v>94948</v>
      </c>
      <c r="AX62" s="207" t="s">
        <v>1564</v>
      </c>
      <c r="AY62" s="165">
        <v>2528789</v>
      </c>
      <c r="AZ62" s="165"/>
      <c r="BA62" s="42" t="s">
        <v>684</v>
      </c>
      <c r="BB62" s="217" t="s">
        <v>1862</v>
      </c>
    </row>
    <row r="63" spans="1:55" s="2" customFormat="1" ht="12" x14ac:dyDescent="0.25">
      <c r="A63" s="169"/>
      <c r="B63" s="182">
        <v>53</v>
      </c>
      <c r="C63" s="207" t="s">
        <v>1318</v>
      </c>
      <c r="D63" s="207" t="s">
        <v>267</v>
      </c>
      <c r="E63" s="42" t="s">
        <v>1865</v>
      </c>
      <c r="F63" s="42" t="s">
        <v>1998</v>
      </c>
      <c r="G63" s="42" t="s">
        <v>1866</v>
      </c>
      <c r="H63" s="346">
        <v>10</v>
      </c>
      <c r="I63" s="317" t="s">
        <v>1543</v>
      </c>
      <c r="J63" s="8">
        <v>0.74</v>
      </c>
      <c r="K63" s="8">
        <v>0.26</v>
      </c>
      <c r="L63" s="315">
        <f>(J63+J64)/2</f>
        <v>0.625</v>
      </c>
      <c r="M63" s="315">
        <f>(K63+K64)/2</f>
        <v>0.19500000000000001</v>
      </c>
      <c r="N63" s="312">
        <f t="shared" ref="N63" si="77">(L63+M63)/2</f>
        <v>0.41000000000000003</v>
      </c>
      <c r="O63" s="207" t="s">
        <v>1567</v>
      </c>
      <c r="P63" s="42" t="s">
        <v>1756</v>
      </c>
      <c r="Q63" s="207"/>
      <c r="R63" s="207">
        <v>1</v>
      </c>
      <c r="S63" s="207">
        <v>117</v>
      </c>
      <c r="T63" s="207">
        <v>234</v>
      </c>
      <c r="U63" s="177" t="s">
        <v>1336</v>
      </c>
      <c r="V63" s="162" t="s">
        <v>269</v>
      </c>
      <c r="W63" s="10" t="s">
        <v>1336</v>
      </c>
      <c r="X63" s="207"/>
      <c r="Y63" s="323">
        <v>1</v>
      </c>
      <c r="Z63" s="331" t="s">
        <v>269</v>
      </c>
      <c r="AA63" s="327">
        <v>1</v>
      </c>
      <c r="AB63" s="321">
        <v>0</v>
      </c>
      <c r="AC63" s="321">
        <v>0</v>
      </c>
      <c r="AD63" s="329">
        <f t="shared" ref="AD63" si="78">AD61+Y63</f>
        <v>33</v>
      </c>
      <c r="AE63" s="331" t="s">
        <v>269</v>
      </c>
      <c r="AF63" s="327">
        <f t="shared" ref="AF63" si="79">AF61+AA63</f>
        <v>21</v>
      </c>
      <c r="AG63" s="207" t="s">
        <v>1331</v>
      </c>
      <c r="AH63" s="182">
        <v>12</v>
      </c>
      <c r="AI63" s="100">
        <v>0</v>
      </c>
      <c r="AJ63" s="100">
        <v>1</v>
      </c>
      <c r="AK63" s="100">
        <v>1</v>
      </c>
      <c r="AL63" s="10" t="s">
        <v>1565</v>
      </c>
      <c r="AM63" s="207">
        <v>0</v>
      </c>
      <c r="AN63" s="207">
        <v>0.02</v>
      </c>
      <c r="AO63" s="10"/>
      <c r="AP63" s="207" t="s">
        <v>1384</v>
      </c>
      <c r="AQ63" s="8">
        <v>1.29</v>
      </c>
      <c r="AR63" s="207" t="s">
        <v>1381</v>
      </c>
      <c r="AS63" s="165">
        <v>567</v>
      </c>
      <c r="AT63" s="207" t="s">
        <v>13</v>
      </c>
      <c r="AU63" s="207">
        <v>99</v>
      </c>
      <c r="AV63" s="207" t="s">
        <v>1566</v>
      </c>
      <c r="AW63" s="165">
        <v>185841</v>
      </c>
      <c r="AX63" s="207" t="s">
        <v>251</v>
      </c>
      <c r="AY63" s="165">
        <v>354113595</v>
      </c>
      <c r="AZ63" s="165"/>
      <c r="BA63" s="42" t="s">
        <v>1756</v>
      </c>
      <c r="BB63" s="217" t="s">
        <v>1867</v>
      </c>
    </row>
    <row r="64" spans="1:55" s="2" customFormat="1" ht="12" x14ac:dyDescent="0.25">
      <c r="A64" s="169"/>
      <c r="B64" s="182">
        <v>54</v>
      </c>
      <c r="C64" s="207" t="s">
        <v>267</v>
      </c>
      <c r="D64" s="207" t="s">
        <v>1318</v>
      </c>
      <c r="E64" s="42" t="s">
        <v>1868</v>
      </c>
      <c r="F64" s="42" t="s">
        <v>1998</v>
      </c>
      <c r="G64" s="42" t="s">
        <v>1869</v>
      </c>
      <c r="H64" s="346"/>
      <c r="I64" s="317"/>
      <c r="J64" s="8">
        <v>0.51</v>
      </c>
      <c r="K64" s="8">
        <v>0.13</v>
      </c>
      <c r="L64" s="315"/>
      <c r="M64" s="315"/>
      <c r="N64" s="312"/>
      <c r="O64" s="207" t="s">
        <v>1568</v>
      </c>
      <c r="P64" s="42" t="s">
        <v>1756</v>
      </c>
      <c r="Q64" s="207"/>
      <c r="R64" s="207">
        <v>1</v>
      </c>
      <c r="S64" s="207">
        <v>139</v>
      </c>
      <c r="T64" s="207">
        <v>267</v>
      </c>
      <c r="U64" s="177" t="s">
        <v>1336</v>
      </c>
      <c r="V64" s="162" t="s">
        <v>269</v>
      </c>
      <c r="W64" s="10" t="s">
        <v>1336</v>
      </c>
      <c r="X64" s="207"/>
      <c r="Y64" s="324"/>
      <c r="Z64" s="332"/>
      <c r="AA64" s="328"/>
      <c r="AB64" s="321"/>
      <c r="AC64" s="321"/>
      <c r="AD64" s="330"/>
      <c r="AE64" s="332"/>
      <c r="AF64" s="328"/>
      <c r="AG64" s="207" t="s">
        <v>1331</v>
      </c>
      <c r="AH64" s="182">
        <v>8</v>
      </c>
      <c r="AI64" s="100">
        <v>0</v>
      </c>
      <c r="AJ64" s="100">
        <v>1</v>
      </c>
      <c r="AK64" s="100">
        <v>1</v>
      </c>
      <c r="AL64" s="10" t="s">
        <v>1570</v>
      </c>
      <c r="AM64" s="207">
        <v>-0.01</v>
      </c>
      <c r="AN64" s="207">
        <v>0</v>
      </c>
      <c r="AO64" s="10"/>
      <c r="AP64" s="207" t="s">
        <v>1369</v>
      </c>
      <c r="AQ64" s="8">
        <v>-0.57999999999999996</v>
      </c>
      <c r="AR64" s="207" t="s">
        <v>1360</v>
      </c>
      <c r="AS64" s="165">
        <v>860</v>
      </c>
      <c r="AT64" s="207" t="s">
        <v>1571</v>
      </c>
      <c r="AU64" s="207">
        <v>81</v>
      </c>
      <c r="AV64" s="207" t="s">
        <v>294</v>
      </c>
      <c r="AW64" s="165">
        <v>119732</v>
      </c>
      <c r="AX64" s="207" t="s">
        <v>1572</v>
      </c>
      <c r="AY64" s="165">
        <v>110198159</v>
      </c>
      <c r="AZ64" s="165"/>
      <c r="BA64" s="42" t="s">
        <v>1756</v>
      </c>
      <c r="BB64" s="217" t="s">
        <v>1867</v>
      </c>
    </row>
    <row r="65" spans="1:54" s="2" customFormat="1" ht="12" x14ac:dyDescent="0.25">
      <c r="A65" s="169"/>
      <c r="B65" s="182">
        <v>55</v>
      </c>
      <c r="C65" s="207" t="s">
        <v>1318</v>
      </c>
      <c r="D65" s="207" t="s">
        <v>267</v>
      </c>
      <c r="E65" s="42" t="s">
        <v>1870</v>
      </c>
      <c r="F65" s="42" t="s">
        <v>1999</v>
      </c>
      <c r="G65" s="42" t="s">
        <v>1871</v>
      </c>
      <c r="H65" s="346">
        <v>8</v>
      </c>
      <c r="I65" s="317" t="s">
        <v>1569</v>
      </c>
      <c r="J65" s="8">
        <v>1.31</v>
      </c>
      <c r="K65" s="8">
        <v>0.7</v>
      </c>
      <c r="L65" s="315">
        <f>(J65+J66)/2</f>
        <v>1.23</v>
      </c>
      <c r="M65" s="315">
        <f>(K65+K66)/2</f>
        <v>0.63500000000000001</v>
      </c>
      <c r="N65" s="312">
        <f t="shared" ref="N65" si="80">(L65+M65)/2</f>
        <v>0.9325</v>
      </c>
      <c r="O65" s="207" t="s">
        <v>1573</v>
      </c>
      <c r="P65" s="42" t="s">
        <v>1872</v>
      </c>
      <c r="Q65" s="207"/>
      <c r="R65" s="207">
        <v>1</v>
      </c>
      <c r="S65" s="207">
        <v>90</v>
      </c>
      <c r="T65" s="207">
        <v>180</v>
      </c>
      <c r="U65" s="177" t="s">
        <v>1336</v>
      </c>
      <c r="V65" s="162" t="s">
        <v>269</v>
      </c>
      <c r="W65" s="10" t="s">
        <v>1336</v>
      </c>
      <c r="X65" s="207"/>
      <c r="Y65" s="323">
        <v>1</v>
      </c>
      <c r="Z65" s="331" t="s">
        <v>269</v>
      </c>
      <c r="AA65" s="327">
        <v>1</v>
      </c>
      <c r="AB65" s="321">
        <v>0</v>
      </c>
      <c r="AC65" s="321">
        <v>0</v>
      </c>
      <c r="AD65" s="329">
        <f t="shared" ref="AD65" si="81">AD63+Y65</f>
        <v>34</v>
      </c>
      <c r="AE65" s="331" t="s">
        <v>269</v>
      </c>
      <c r="AF65" s="327">
        <f t="shared" ref="AF65" si="82">AF63+AA65</f>
        <v>22</v>
      </c>
      <c r="AG65" s="207" t="s">
        <v>1614</v>
      </c>
      <c r="AH65" s="182">
        <v>5</v>
      </c>
      <c r="AI65" s="100">
        <v>1</v>
      </c>
      <c r="AJ65" s="100">
        <v>1</v>
      </c>
      <c r="AK65" s="100">
        <v>0</v>
      </c>
      <c r="AL65" s="10" t="s">
        <v>1575</v>
      </c>
      <c r="AM65" s="207">
        <v>0</v>
      </c>
      <c r="AN65" s="207">
        <v>0</v>
      </c>
      <c r="AO65" s="10"/>
      <c r="AP65" s="207" t="s">
        <v>34</v>
      </c>
      <c r="AQ65" s="8">
        <v>1.89</v>
      </c>
      <c r="AR65" s="207" t="s">
        <v>1443</v>
      </c>
      <c r="AS65" s="165">
        <v>731</v>
      </c>
      <c r="AT65" s="207" t="s">
        <v>1576</v>
      </c>
      <c r="AU65" s="207">
        <v>127</v>
      </c>
      <c r="AV65" s="207" t="s">
        <v>1558</v>
      </c>
      <c r="AW65" s="165">
        <v>217952</v>
      </c>
      <c r="AX65" s="207" t="s">
        <v>177</v>
      </c>
      <c r="AY65" s="165">
        <v>185312310</v>
      </c>
      <c r="AZ65" s="165"/>
      <c r="BA65" s="42" t="s">
        <v>1872</v>
      </c>
      <c r="BB65" s="217" t="s">
        <v>1873</v>
      </c>
    </row>
    <row r="66" spans="1:54" s="2" customFormat="1" ht="12" x14ac:dyDescent="0.25">
      <c r="A66" s="169"/>
      <c r="B66" s="182">
        <v>56</v>
      </c>
      <c r="C66" s="207" t="s">
        <v>267</v>
      </c>
      <c r="D66" s="207" t="s">
        <v>1318</v>
      </c>
      <c r="E66" s="42" t="s">
        <v>1874</v>
      </c>
      <c r="F66" s="42" t="s">
        <v>1999</v>
      </c>
      <c r="G66" s="42" t="s">
        <v>1875</v>
      </c>
      <c r="H66" s="346"/>
      <c r="I66" s="317"/>
      <c r="J66" s="8">
        <v>1.1499999999999999</v>
      </c>
      <c r="K66" s="8">
        <v>0.56999999999999995</v>
      </c>
      <c r="L66" s="315"/>
      <c r="M66" s="315"/>
      <c r="N66" s="312"/>
      <c r="O66" s="207" t="s">
        <v>1574</v>
      </c>
      <c r="P66" s="42" t="s">
        <v>1872</v>
      </c>
      <c r="Q66" s="207"/>
      <c r="R66" s="207">
        <v>1</v>
      </c>
      <c r="S66" s="207">
        <v>50</v>
      </c>
      <c r="T66" s="207">
        <v>100</v>
      </c>
      <c r="U66" s="177" t="s">
        <v>1336</v>
      </c>
      <c r="V66" s="162" t="s">
        <v>269</v>
      </c>
      <c r="W66" s="10" t="s">
        <v>1336</v>
      </c>
      <c r="X66" s="207"/>
      <c r="Y66" s="324"/>
      <c r="Z66" s="332"/>
      <c r="AA66" s="328"/>
      <c r="AB66" s="321"/>
      <c r="AC66" s="321"/>
      <c r="AD66" s="330"/>
      <c r="AE66" s="332"/>
      <c r="AF66" s="328"/>
      <c r="AG66" s="207" t="s">
        <v>1614</v>
      </c>
      <c r="AH66" s="182">
        <v>5</v>
      </c>
      <c r="AI66" s="100">
        <v>1</v>
      </c>
      <c r="AJ66" s="100">
        <v>1</v>
      </c>
      <c r="AK66" s="100">
        <v>0</v>
      </c>
      <c r="AL66" s="10" t="s">
        <v>1577</v>
      </c>
      <c r="AM66" s="207">
        <v>-0.01</v>
      </c>
      <c r="AN66" s="207">
        <v>0</v>
      </c>
      <c r="AO66" s="10"/>
      <c r="AP66" s="207" t="s">
        <v>1578</v>
      </c>
      <c r="AQ66" s="8">
        <v>1.1499999999999999</v>
      </c>
      <c r="AR66" s="207" t="s">
        <v>285</v>
      </c>
      <c r="AS66" s="165">
        <v>965</v>
      </c>
      <c r="AT66" s="207" t="s">
        <v>1355</v>
      </c>
      <c r="AU66" s="207">
        <v>127</v>
      </c>
      <c r="AV66" s="207" t="s">
        <v>240</v>
      </c>
      <c r="AW66" s="165">
        <v>233459</v>
      </c>
      <c r="AX66" s="207" t="s">
        <v>1382</v>
      </c>
      <c r="AY66" s="165">
        <v>1069648240</v>
      </c>
      <c r="AZ66" s="165"/>
      <c r="BA66" s="42" t="s">
        <v>1872</v>
      </c>
      <c r="BB66" s="217" t="s">
        <v>1876</v>
      </c>
    </row>
    <row r="67" spans="1:54" s="2" customFormat="1" ht="12" x14ac:dyDescent="0.25">
      <c r="A67" s="169"/>
      <c r="B67" s="182">
        <v>57</v>
      </c>
      <c r="C67" s="207" t="s">
        <v>1318</v>
      </c>
      <c r="D67" s="207" t="s">
        <v>267</v>
      </c>
      <c r="E67" s="42" t="s">
        <v>1877</v>
      </c>
      <c r="F67" s="42" t="s">
        <v>1999</v>
      </c>
      <c r="G67" s="42" t="s">
        <v>1878</v>
      </c>
      <c r="H67" s="346">
        <v>11</v>
      </c>
      <c r="I67" s="317" t="s">
        <v>1579</v>
      </c>
      <c r="J67" s="8">
        <v>0.82</v>
      </c>
      <c r="K67" s="8">
        <v>0.22</v>
      </c>
      <c r="L67" s="315">
        <f>(J67+J68)/2</f>
        <v>0.61499999999999999</v>
      </c>
      <c r="M67" s="315">
        <f>(K67+K68)/2</f>
        <v>0.23499999999999999</v>
      </c>
      <c r="N67" s="312">
        <f t="shared" ref="N67" si="83">(L67+M67)/2</f>
        <v>0.42499999999999999</v>
      </c>
      <c r="O67" s="207" t="s">
        <v>1580</v>
      </c>
      <c r="P67" s="42" t="s">
        <v>136</v>
      </c>
      <c r="Q67" s="207"/>
      <c r="R67" s="207">
        <v>1</v>
      </c>
      <c r="S67" s="207">
        <v>58</v>
      </c>
      <c r="T67" s="207">
        <v>116</v>
      </c>
      <c r="U67" s="177" t="s">
        <v>1336</v>
      </c>
      <c r="V67" s="162" t="s">
        <v>269</v>
      </c>
      <c r="W67" s="10" t="s">
        <v>1336</v>
      </c>
      <c r="X67" s="207"/>
      <c r="Y67" s="323">
        <v>1</v>
      </c>
      <c r="Z67" s="331" t="s">
        <v>269</v>
      </c>
      <c r="AA67" s="327">
        <v>1</v>
      </c>
      <c r="AB67" s="321">
        <v>0</v>
      </c>
      <c r="AC67" s="321">
        <v>0</v>
      </c>
      <c r="AD67" s="329">
        <f t="shared" ref="AD67" si="84">AD65+Y67</f>
        <v>35</v>
      </c>
      <c r="AE67" s="331" t="s">
        <v>269</v>
      </c>
      <c r="AF67" s="327">
        <f t="shared" ref="AF67" si="85">AF65+AA67</f>
        <v>23</v>
      </c>
      <c r="AG67" s="207" t="s">
        <v>1614</v>
      </c>
      <c r="AH67" s="182">
        <v>5</v>
      </c>
      <c r="AI67" s="100">
        <v>1</v>
      </c>
      <c r="AJ67" s="100">
        <v>1</v>
      </c>
      <c r="AK67" s="100">
        <v>0</v>
      </c>
      <c r="AL67" s="10" t="s">
        <v>1582</v>
      </c>
      <c r="AM67" s="207">
        <v>0</v>
      </c>
      <c r="AN67" s="207">
        <v>0</v>
      </c>
      <c r="AO67" s="10"/>
      <c r="AP67" s="207" t="s">
        <v>1323</v>
      </c>
      <c r="AQ67" s="8">
        <v>0.88</v>
      </c>
      <c r="AR67" s="207" t="s">
        <v>1583</v>
      </c>
      <c r="AS67" s="165">
        <v>712</v>
      </c>
      <c r="AT67" s="207" t="s">
        <v>239</v>
      </c>
      <c r="AU67" s="207">
        <v>127</v>
      </c>
      <c r="AV67" s="207" t="s">
        <v>39</v>
      </c>
      <c r="AW67" s="165">
        <v>227963</v>
      </c>
      <c r="AX67" s="207" t="s">
        <v>50</v>
      </c>
      <c r="AY67" s="165">
        <v>690483681</v>
      </c>
      <c r="AZ67" s="165"/>
      <c r="BA67" s="42" t="s">
        <v>136</v>
      </c>
      <c r="BB67" s="217" t="s">
        <v>1879</v>
      </c>
    </row>
    <row r="68" spans="1:54" s="2" customFormat="1" ht="12" x14ac:dyDescent="0.25">
      <c r="A68" s="169"/>
      <c r="B68" s="182">
        <v>58</v>
      </c>
      <c r="C68" s="207" t="s">
        <v>267</v>
      </c>
      <c r="D68" s="207" t="s">
        <v>1318</v>
      </c>
      <c r="E68" s="42" t="s">
        <v>1880</v>
      </c>
      <c r="F68" s="42" t="s">
        <v>1999</v>
      </c>
      <c r="G68" s="42" t="s">
        <v>1881</v>
      </c>
      <c r="H68" s="346"/>
      <c r="I68" s="317"/>
      <c r="J68" s="8">
        <v>0.41</v>
      </c>
      <c r="K68" s="8">
        <v>0.25</v>
      </c>
      <c r="L68" s="315"/>
      <c r="M68" s="315"/>
      <c r="N68" s="312"/>
      <c r="O68" s="207" t="s">
        <v>1581</v>
      </c>
      <c r="P68" s="42" t="s">
        <v>136</v>
      </c>
      <c r="Q68" s="207"/>
      <c r="R68" s="207">
        <v>1</v>
      </c>
      <c r="S68" s="207">
        <v>48</v>
      </c>
      <c r="T68" s="207">
        <v>95</v>
      </c>
      <c r="U68" s="177" t="s">
        <v>1336</v>
      </c>
      <c r="V68" s="162" t="s">
        <v>269</v>
      </c>
      <c r="W68" s="10" t="s">
        <v>1336</v>
      </c>
      <c r="X68" s="207"/>
      <c r="Y68" s="324"/>
      <c r="Z68" s="332"/>
      <c r="AA68" s="328"/>
      <c r="AB68" s="321"/>
      <c r="AC68" s="321"/>
      <c r="AD68" s="330"/>
      <c r="AE68" s="332"/>
      <c r="AF68" s="328"/>
      <c r="AG68" s="207" t="s">
        <v>1331</v>
      </c>
      <c r="AH68" s="182">
        <v>12</v>
      </c>
      <c r="AI68" s="100">
        <v>0</v>
      </c>
      <c r="AJ68" s="100">
        <v>1</v>
      </c>
      <c r="AK68" s="100">
        <v>1</v>
      </c>
      <c r="AL68" s="10" t="s">
        <v>1585</v>
      </c>
      <c r="AM68" s="207">
        <v>-0.02</v>
      </c>
      <c r="AN68" s="207">
        <v>0</v>
      </c>
      <c r="AO68" s="10"/>
      <c r="AP68" s="207" t="s">
        <v>1390</v>
      </c>
      <c r="AQ68" s="8">
        <v>0.64</v>
      </c>
      <c r="AR68" s="207" t="s">
        <v>1323</v>
      </c>
      <c r="AS68" s="165">
        <v>1158</v>
      </c>
      <c r="AT68" s="207" t="s">
        <v>247</v>
      </c>
      <c r="AU68" s="207">
        <v>92</v>
      </c>
      <c r="AV68" s="207" t="s">
        <v>290</v>
      </c>
      <c r="AW68" s="165">
        <v>113886</v>
      </c>
      <c r="AX68" s="207" t="s">
        <v>1395</v>
      </c>
      <c r="AY68" s="165">
        <v>377009380</v>
      </c>
      <c r="AZ68" s="165"/>
      <c r="BA68" s="42" t="s">
        <v>136</v>
      </c>
      <c r="BB68" s="217" t="s">
        <v>1879</v>
      </c>
    </row>
    <row r="69" spans="1:54" s="2" customFormat="1" ht="12" x14ac:dyDescent="0.25">
      <c r="A69" s="169"/>
      <c r="B69" s="182">
        <v>59</v>
      </c>
      <c r="C69" s="207" t="s">
        <v>1318</v>
      </c>
      <c r="D69" s="207" t="s">
        <v>267</v>
      </c>
      <c r="E69" s="42" t="s">
        <v>1882</v>
      </c>
      <c r="F69" s="42" t="s">
        <v>1999</v>
      </c>
      <c r="G69" s="42" t="s">
        <v>1883</v>
      </c>
      <c r="H69" s="346">
        <v>12</v>
      </c>
      <c r="I69" s="317" t="s">
        <v>1584</v>
      </c>
      <c r="J69" s="8">
        <v>0.48</v>
      </c>
      <c r="K69" s="8">
        <v>0.21</v>
      </c>
      <c r="L69" s="315">
        <f>(J69+J70)/2</f>
        <v>0.47</v>
      </c>
      <c r="M69" s="315">
        <f>(K69+K70)/2</f>
        <v>0.155</v>
      </c>
      <c r="N69" s="312">
        <f t="shared" ref="N69" si="86">(L69+M69)/2</f>
        <v>0.3125</v>
      </c>
      <c r="O69" s="207" t="s">
        <v>1587</v>
      </c>
      <c r="P69" s="42" t="s">
        <v>99</v>
      </c>
      <c r="Q69" s="207"/>
      <c r="R69" s="207">
        <v>1</v>
      </c>
      <c r="S69" s="207">
        <v>51</v>
      </c>
      <c r="T69" s="207">
        <v>102</v>
      </c>
      <c r="U69" s="177" t="s">
        <v>1336</v>
      </c>
      <c r="V69" s="162" t="s">
        <v>269</v>
      </c>
      <c r="W69" s="10" t="s">
        <v>1336</v>
      </c>
      <c r="X69" s="207"/>
      <c r="Y69" s="323">
        <v>1</v>
      </c>
      <c r="Z69" s="331" t="s">
        <v>269</v>
      </c>
      <c r="AA69" s="327">
        <v>1</v>
      </c>
      <c r="AB69" s="321">
        <v>0</v>
      </c>
      <c r="AC69" s="321">
        <v>0</v>
      </c>
      <c r="AD69" s="329">
        <f t="shared" ref="AD69" si="87">AD67+Y69</f>
        <v>36</v>
      </c>
      <c r="AE69" s="331" t="s">
        <v>269</v>
      </c>
      <c r="AF69" s="327">
        <f t="shared" ref="AF69" si="88">AF67+AA69</f>
        <v>24</v>
      </c>
      <c r="AG69" s="207" t="s">
        <v>1331</v>
      </c>
      <c r="AH69" s="182">
        <v>9</v>
      </c>
      <c r="AI69" s="100">
        <v>0</v>
      </c>
      <c r="AJ69" s="100">
        <v>0</v>
      </c>
      <c r="AK69" s="100">
        <v>0</v>
      </c>
      <c r="AL69" s="10" t="s">
        <v>1586</v>
      </c>
      <c r="AM69" s="207">
        <v>0</v>
      </c>
      <c r="AN69" s="207">
        <v>0.02</v>
      </c>
      <c r="AO69" s="10"/>
      <c r="AP69" s="207" t="s">
        <v>1357</v>
      </c>
      <c r="AQ69" s="8">
        <v>1.55</v>
      </c>
      <c r="AR69" s="207" t="s">
        <v>1354</v>
      </c>
      <c r="AS69" s="165">
        <v>864</v>
      </c>
      <c r="AT69" s="207" t="s">
        <v>21</v>
      </c>
      <c r="AU69" s="207">
        <v>73</v>
      </c>
      <c r="AV69" s="207" t="s">
        <v>1562</v>
      </c>
      <c r="AW69" s="165">
        <v>113181</v>
      </c>
      <c r="AX69" s="207" t="s">
        <v>23</v>
      </c>
      <c r="AY69" s="165">
        <v>208681758</v>
      </c>
      <c r="AZ69" s="165"/>
      <c r="BA69" s="42" t="s">
        <v>99</v>
      </c>
      <c r="BB69" s="217" t="s">
        <v>1884</v>
      </c>
    </row>
    <row r="70" spans="1:54" s="2" customFormat="1" ht="12" x14ac:dyDescent="0.25">
      <c r="A70" s="169"/>
      <c r="B70" s="182">
        <v>60</v>
      </c>
      <c r="C70" s="207" t="s">
        <v>267</v>
      </c>
      <c r="D70" s="207" t="s">
        <v>1318</v>
      </c>
      <c r="E70" s="42" t="s">
        <v>1885</v>
      </c>
      <c r="F70" s="42" t="s">
        <v>1999</v>
      </c>
      <c r="G70" s="42" t="s">
        <v>1886</v>
      </c>
      <c r="H70" s="346"/>
      <c r="I70" s="317"/>
      <c r="J70" s="8">
        <v>0.46</v>
      </c>
      <c r="K70" s="8">
        <v>0.1</v>
      </c>
      <c r="L70" s="315"/>
      <c r="M70" s="315"/>
      <c r="N70" s="312"/>
      <c r="O70" s="207" t="s">
        <v>1588</v>
      </c>
      <c r="P70" s="42" t="s">
        <v>99</v>
      </c>
      <c r="Q70" s="207"/>
      <c r="R70" s="207">
        <v>1</v>
      </c>
      <c r="S70" s="207">
        <v>59</v>
      </c>
      <c r="T70" s="207">
        <v>117</v>
      </c>
      <c r="U70" s="177" t="s">
        <v>1336</v>
      </c>
      <c r="V70" s="162" t="s">
        <v>269</v>
      </c>
      <c r="W70" s="10" t="s">
        <v>1336</v>
      </c>
      <c r="X70" s="207"/>
      <c r="Y70" s="324"/>
      <c r="Z70" s="332"/>
      <c r="AA70" s="328"/>
      <c r="AB70" s="321"/>
      <c r="AC70" s="321"/>
      <c r="AD70" s="330"/>
      <c r="AE70" s="332"/>
      <c r="AF70" s="328"/>
      <c r="AG70" s="207" t="s">
        <v>1331</v>
      </c>
      <c r="AH70" s="182">
        <v>6</v>
      </c>
      <c r="AI70" s="100">
        <v>1</v>
      </c>
      <c r="AJ70" s="100">
        <v>1</v>
      </c>
      <c r="AK70" s="100">
        <v>0</v>
      </c>
      <c r="AL70" s="10" t="s">
        <v>1589</v>
      </c>
      <c r="AM70" s="207">
        <v>0</v>
      </c>
      <c r="AN70" s="207">
        <v>0</v>
      </c>
      <c r="AO70" s="10"/>
      <c r="AP70" s="207" t="s">
        <v>1545</v>
      </c>
      <c r="AQ70" s="8">
        <v>0.46</v>
      </c>
      <c r="AR70" s="207" t="s">
        <v>1365</v>
      </c>
      <c r="AS70" s="165">
        <v>688</v>
      </c>
      <c r="AT70" s="207" t="s">
        <v>50</v>
      </c>
      <c r="AU70" s="207">
        <v>127</v>
      </c>
      <c r="AV70" s="207" t="s">
        <v>109</v>
      </c>
      <c r="AW70" s="165">
        <v>246512</v>
      </c>
      <c r="AX70" s="207" t="s">
        <v>38</v>
      </c>
      <c r="AY70" s="165">
        <v>466145732</v>
      </c>
      <c r="AZ70" s="165"/>
      <c r="BA70" s="42" t="s">
        <v>99</v>
      </c>
      <c r="BB70" s="217" t="s">
        <v>1884</v>
      </c>
    </row>
    <row r="71" spans="1:54" s="2" customFormat="1" ht="12" x14ac:dyDescent="0.25">
      <c r="A71" s="169"/>
      <c r="B71" s="182">
        <v>61</v>
      </c>
      <c r="C71" s="207" t="s">
        <v>1318</v>
      </c>
      <c r="D71" s="207" t="s">
        <v>267</v>
      </c>
      <c r="E71" s="42" t="s">
        <v>1887</v>
      </c>
      <c r="F71" s="42" t="s">
        <v>2000</v>
      </c>
      <c r="G71" s="42" t="s">
        <v>1888</v>
      </c>
      <c r="H71" s="346">
        <v>10</v>
      </c>
      <c r="I71" s="218" t="s">
        <v>1590</v>
      </c>
      <c r="J71" s="8">
        <v>0.67</v>
      </c>
      <c r="K71" s="8">
        <v>0.41</v>
      </c>
      <c r="L71" s="315">
        <f>(J71+J72)/2</f>
        <v>0.61499999999999999</v>
      </c>
      <c r="M71" s="315">
        <f>(K71+K72)/2</f>
        <v>0.40500000000000003</v>
      </c>
      <c r="N71" s="312">
        <f t="shared" ref="N71" si="89">(L71+M71)/2</f>
        <v>0.51</v>
      </c>
      <c r="O71" s="207" t="s">
        <v>1592</v>
      </c>
      <c r="P71" s="42" t="s">
        <v>118</v>
      </c>
      <c r="Q71" s="207"/>
      <c r="R71" s="207">
        <v>1</v>
      </c>
      <c r="S71" s="207">
        <v>51</v>
      </c>
      <c r="T71" s="207">
        <v>102</v>
      </c>
      <c r="U71" s="177">
        <v>1</v>
      </c>
      <c r="V71" s="162" t="s">
        <v>269</v>
      </c>
      <c r="W71" s="10">
        <v>0</v>
      </c>
      <c r="X71" s="207"/>
      <c r="Y71" s="323">
        <v>1.5</v>
      </c>
      <c r="Z71" s="331" t="s">
        <v>269</v>
      </c>
      <c r="AA71" s="327">
        <v>0.5</v>
      </c>
      <c r="AB71" s="321">
        <v>1</v>
      </c>
      <c r="AC71" s="321">
        <v>0</v>
      </c>
      <c r="AD71" s="329">
        <f t="shared" ref="AD71" si="90">AD69+Y71</f>
        <v>37.5</v>
      </c>
      <c r="AE71" s="331" t="s">
        <v>269</v>
      </c>
      <c r="AF71" s="327">
        <f t="shared" ref="AF71" si="91">AF69+AA71</f>
        <v>24.5</v>
      </c>
      <c r="AG71" s="207" t="s">
        <v>1332</v>
      </c>
      <c r="AH71" s="182">
        <v>16</v>
      </c>
      <c r="AI71" s="100">
        <v>0</v>
      </c>
      <c r="AJ71" s="100">
        <v>0</v>
      </c>
      <c r="AK71" s="100">
        <v>0</v>
      </c>
      <c r="AL71" s="10" t="s">
        <v>1591</v>
      </c>
      <c r="AM71" s="207">
        <v>132.65</v>
      </c>
      <c r="AN71" s="207">
        <v>148.83000000000001</v>
      </c>
      <c r="AO71" s="10"/>
      <c r="AP71" s="207" t="s">
        <v>254</v>
      </c>
      <c r="AQ71" s="8">
        <v>148.83000000000001</v>
      </c>
      <c r="AR71" s="207" t="s">
        <v>1398</v>
      </c>
      <c r="AS71" s="165">
        <v>1060</v>
      </c>
      <c r="AT71" s="207" t="s">
        <v>1394</v>
      </c>
      <c r="AU71" s="207">
        <v>46</v>
      </c>
      <c r="AV71" s="207" t="s">
        <v>254</v>
      </c>
      <c r="AW71" s="165">
        <v>114650</v>
      </c>
      <c r="AX71" s="207" t="s">
        <v>40</v>
      </c>
      <c r="AY71" s="165">
        <v>25974940</v>
      </c>
      <c r="AZ71" s="165"/>
      <c r="BA71" s="42" t="s">
        <v>118</v>
      </c>
      <c r="BB71" s="217" t="s">
        <v>1889</v>
      </c>
    </row>
    <row r="72" spans="1:54" s="2" customFormat="1" ht="12" x14ac:dyDescent="0.25">
      <c r="A72" s="169"/>
      <c r="B72" s="182">
        <v>62</v>
      </c>
      <c r="C72" s="207" t="s">
        <v>267</v>
      </c>
      <c r="D72" s="207" t="s">
        <v>1318</v>
      </c>
      <c r="E72" s="42" t="s">
        <v>1890</v>
      </c>
      <c r="F72" s="42" t="s">
        <v>2000</v>
      </c>
      <c r="G72" s="42" t="s">
        <v>1891</v>
      </c>
      <c r="H72" s="346"/>
      <c r="I72" s="218"/>
      <c r="J72" s="8">
        <v>0.56000000000000005</v>
      </c>
      <c r="K72" s="8">
        <v>0.4</v>
      </c>
      <c r="L72" s="315"/>
      <c r="M72" s="315"/>
      <c r="N72" s="312"/>
      <c r="O72" s="207" t="s">
        <v>1593</v>
      </c>
      <c r="P72" s="42" t="s">
        <v>118</v>
      </c>
      <c r="Q72" s="207"/>
      <c r="R72" s="207">
        <v>1</v>
      </c>
      <c r="S72" s="207">
        <v>62</v>
      </c>
      <c r="T72" s="207">
        <v>123</v>
      </c>
      <c r="U72" s="177" t="s">
        <v>1336</v>
      </c>
      <c r="V72" s="162" t="s">
        <v>269</v>
      </c>
      <c r="W72" s="10" t="s">
        <v>1336</v>
      </c>
      <c r="X72" s="207"/>
      <c r="Y72" s="324"/>
      <c r="Z72" s="332"/>
      <c r="AA72" s="328"/>
      <c r="AB72" s="321"/>
      <c r="AC72" s="321"/>
      <c r="AD72" s="330"/>
      <c r="AE72" s="332"/>
      <c r="AF72" s="328"/>
      <c r="AG72" s="207" t="s">
        <v>1331</v>
      </c>
      <c r="AH72" s="182">
        <v>6</v>
      </c>
      <c r="AI72" s="100">
        <v>1</v>
      </c>
      <c r="AJ72" s="100">
        <v>1</v>
      </c>
      <c r="AK72" s="100">
        <v>0</v>
      </c>
      <c r="AL72" s="10" t="s">
        <v>1594</v>
      </c>
      <c r="AM72" s="207">
        <v>-0.01</v>
      </c>
      <c r="AN72" s="207">
        <v>0</v>
      </c>
      <c r="AO72" s="10"/>
      <c r="AP72" s="207" t="s">
        <v>1545</v>
      </c>
      <c r="AQ72" s="8">
        <v>0.68</v>
      </c>
      <c r="AR72" s="207" t="s">
        <v>1507</v>
      </c>
      <c r="AS72" s="165">
        <v>974</v>
      </c>
      <c r="AT72" s="207" t="s">
        <v>251</v>
      </c>
      <c r="AU72" s="207">
        <v>127</v>
      </c>
      <c r="AV72" s="207" t="s">
        <v>44</v>
      </c>
      <c r="AW72" s="165">
        <v>253929</v>
      </c>
      <c r="AX72" s="207" t="s">
        <v>173</v>
      </c>
      <c r="AY72" s="165">
        <v>259038934</v>
      </c>
      <c r="AZ72" s="165"/>
      <c r="BA72" s="42" t="s">
        <v>118</v>
      </c>
      <c r="BB72" s="217" t="s">
        <v>1889</v>
      </c>
    </row>
    <row r="73" spans="1:54" s="2" customFormat="1" ht="12" x14ac:dyDescent="0.25">
      <c r="A73" s="169"/>
      <c r="B73" s="182">
        <v>63</v>
      </c>
      <c r="C73" s="207" t="s">
        <v>1318</v>
      </c>
      <c r="D73" s="207" t="s">
        <v>267</v>
      </c>
      <c r="E73" s="42" t="s">
        <v>1892</v>
      </c>
      <c r="F73" s="42" t="s">
        <v>2000</v>
      </c>
      <c r="G73" s="42" t="s">
        <v>1893</v>
      </c>
      <c r="H73" s="346">
        <v>10</v>
      </c>
      <c r="I73" s="317" t="s">
        <v>1595</v>
      </c>
      <c r="J73" s="8">
        <v>0.47</v>
      </c>
      <c r="K73" s="8">
        <v>0.23</v>
      </c>
      <c r="L73" s="315">
        <f>(J73+J74)/2</f>
        <v>0.42499999999999999</v>
      </c>
      <c r="M73" s="315">
        <f>(K73+K74)/2</f>
        <v>0.19</v>
      </c>
      <c r="N73" s="312">
        <f t="shared" ref="N73" si="92">(L73+M73)/2</f>
        <v>0.3075</v>
      </c>
      <c r="O73" s="207" t="s">
        <v>1598</v>
      </c>
      <c r="P73" s="42" t="s">
        <v>1894</v>
      </c>
      <c r="Q73" s="207"/>
      <c r="R73" s="207">
        <v>1</v>
      </c>
      <c r="S73" s="207">
        <v>56</v>
      </c>
      <c r="T73" s="207">
        <v>112</v>
      </c>
      <c r="U73" s="177" t="s">
        <v>1336</v>
      </c>
      <c r="V73" s="162" t="s">
        <v>269</v>
      </c>
      <c r="W73" s="10" t="s">
        <v>1336</v>
      </c>
      <c r="X73" s="207"/>
      <c r="Y73" s="323">
        <v>1</v>
      </c>
      <c r="Z73" s="331" t="s">
        <v>269</v>
      </c>
      <c r="AA73" s="327">
        <v>1</v>
      </c>
      <c r="AB73" s="321">
        <v>0</v>
      </c>
      <c r="AC73" s="321">
        <v>0</v>
      </c>
      <c r="AD73" s="329">
        <f t="shared" ref="AD73" si="93">AD71+Y73</f>
        <v>38.5</v>
      </c>
      <c r="AE73" s="331" t="s">
        <v>269</v>
      </c>
      <c r="AF73" s="327">
        <f t="shared" ref="AF73" si="94">AF71+AA73</f>
        <v>25.5</v>
      </c>
      <c r="AG73" s="207" t="s">
        <v>1614</v>
      </c>
      <c r="AH73" s="182">
        <v>5</v>
      </c>
      <c r="AI73" s="100">
        <v>1</v>
      </c>
      <c r="AJ73" s="100">
        <v>1</v>
      </c>
      <c r="AK73" s="100">
        <v>0</v>
      </c>
      <c r="AL73" s="10" t="s">
        <v>1596</v>
      </c>
      <c r="AM73" s="207">
        <v>0</v>
      </c>
      <c r="AN73" s="207">
        <v>0</v>
      </c>
      <c r="AO73" s="10"/>
      <c r="AP73" s="207" t="s">
        <v>1380</v>
      </c>
      <c r="AQ73" s="8">
        <v>0.91</v>
      </c>
      <c r="AR73" s="207" t="s">
        <v>1350</v>
      </c>
      <c r="AS73" s="165">
        <v>846</v>
      </c>
      <c r="AT73" s="207" t="s">
        <v>239</v>
      </c>
      <c r="AU73" s="207">
        <v>127</v>
      </c>
      <c r="AV73" s="207" t="s">
        <v>15</v>
      </c>
      <c r="AW73" s="165">
        <v>217706</v>
      </c>
      <c r="AX73" s="207" t="s">
        <v>251</v>
      </c>
      <c r="AY73" s="165">
        <v>157120408</v>
      </c>
      <c r="AZ73" s="165"/>
      <c r="BA73" s="42" t="s">
        <v>1894</v>
      </c>
      <c r="BB73" s="217" t="s">
        <v>1895</v>
      </c>
    </row>
    <row r="74" spans="1:54" s="2" customFormat="1" ht="12" x14ac:dyDescent="0.25">
      <c r="A74" s="169"/>
      <c r="B74" s="182">
        <v>64</v>
      </c>
      <c r="C74" s="207" t="s">
        <v>267</v>
      </c>
      <c r="D74" s="207" t="s">
        <v>1318</v>
      </c>
      <c r="E74" s="42" t="s">
        <v>1896</v>
      </c>
      <c r="F74" s="42" t="s">
        <v>2000</v>
      </c>
      <c r="G74" s="42" t="s">
        <v>1897</v>
      </c>
      <c r="H74" s="346"/>
      <c r="I74" s="317"/>
      <c r="J74" s="8">
        <v>0.38</v>
      </c>
      <c r="K74" s="8">
        <v>0.15</v>
      </c>
      <c r="L74" s="315"/>
      <c r="M74" s="315"/>
      <c r="N74" s="312"/>
      <c r="O74" s="207" t="s">
        <v>1599</v>
      </c>
      <c r="P74" s="42" t="s">
        <v>1894</v>
      </c>
      <c r="Q74" s="207"/>
      <c r="R74" s="207">
        <v>1</v>
      </c>
      <c r="S74" s="207">
        <v>59</v>
      </c>
      <c r="T74" s="207">
        <v>118</v>
      </c>
      <c r="U74" s="177" t="s">
        <v>1336</v>
      </c>
      <c r="V74" s="162" t="s">
        <v>269</v>
      </c>
      <c r="W74" s="10" t="s">
        <v>1336</v>
      </c>
      <c r="X74" s="207"/>
      <c r="Y74" s="324"/>
      <c r="Z74" s="332"/>
      <c r="AA74" s="328"/>
      <c r="AB74" s="321"/>
      <c r="AC74" s="321"/>
      <c r="AD74" s="330"/>
      <c r="AE74" s="332"/>
      <c r="AF74" s="328"/>
      <c r="AG74" s="207" t="s">
        <v>1331</v>
      </c>
      <c r="AH74" s="182">
        <v>6</v>
      </c>
      <c r="AI74" s="100">
        <v>1</v>
      </c>
      <c r="AJ74" s="100">
        <v>1</v>
      </c>
      <c r="AK74" s="100">
        <v>0</v>
      </c>
      <c r="AL74" s="10" t="s">
        <v>1600</v>
      </c>
      <c r="AM74" s="207">
        <v>-0.01</v>
      </c>
      <c r="AN74" s="207">
        <v>0</v>
      </c>
      <c r="AO74" s="10"/>
      <c r="AP74" s="207" t="s">
        <v>1338</v>
      </c>
      <c r="AQ74" s="8">
        <v>0.44</v>
      </c>
      <c r="AR74" s="207" t="s">
        <v>1352</v>
      </c>
      <c r="AS74" s="165">
        <v>730</v>
      </c>
      <c r="AT74" s="207" t="s">
        <v>250</v>
      </c>
      <c r="AU74" s="207">
        <v>127</v>
      </c>
      <c r="AV74" s="207" t="s">
        <v>185</v>
      </c>
      <c r="AW74" s="165">
        <v>277624</v>
      </c>
      <c r="AX74" s="207" t="s">
        <v>87</v>
      </c>
      <c r="AY74" s="165">
        <v>128940161</v>
      </c>
      <c r="AZ74" s="165"/>
      <c r="BA74" s="42" t="s">
        <v>1894</v>
      </c>
      <c r="BB74" s="217" t="s">
        <v>1895</v>
      </c>
    </row>
    <row r="75" spans="1:54" s="2" customFormat="1" ht="12" x14ac:dyDescent="0.25">
      <c r="A75" s="169"/>
      <c r="B75" s="182">
        <v>65</v>
      </c>
      <c r="C75" s="207" t="s">
        <v>1318</v>
      </c>
      <c r="D75" s="207" t="s">
        <v>267</v>
      </c>
      <c r="E75" s="42" t="s">
        <v>1898</v>
      </c>
      <c r="F75" s="42" t="s">
        <v>2000</v>
      </c>
      <c r="G75" s="42" t="s">
        <v>1899</v>
      </c>
      <c r="H75" s="346">
        <v>17</v>
      </c>
      <c r="I75" s="317" t="s">
        <v>1601</v>
      </c>
      <c r="J75" s="8">
        <v>0.6</v>
      </c>
      <c r="K75" s="8">
        <v>0.28999999999999998</v>
      </c>
      <c r="L75" s="315">
        <f>(J75+J76)/2</f>
        <v>0.49</v>
      </c>
      <c r="M75" s="315">
        <f>(K75+K76)/2</f>
        <v>0.21999999999999997</v>
      </c>
      <c r="N75" s="312">
        <f t="shared" ref="N75" si="95">(L75+M75)/2</f>
        <v>0.35499999999999998</v>
      </c>
      <c r="O75" s="207" t="s">
        <v>1606</v>
      </c>
      <c r="P75" s="42" t="s">
        <v>1144</v>
      </c>
      <c r="Q75" s="207"/>
      <c r="R75" s="207">
        <v>1</v>
      </c>
      <c r="S75" s="207">
        <v>73</v>
      </c>
      <c r="T75" s="207">
        <v>146</v>
      </c>
      <c r="U75" s="177" t="s">
        <v>1336</v>
      </c>
      <c r="V75" s="162" t="s">
        <v>269</v>
      </c>
      <c r="W75" s="10" t="s">
        <v>1336</v>
      </c>
      <c r="X75" s="207"/>
      <c r="Y75" s="323">
        <v>1.5</v>
      </c>
      <c r="Z75" s="331" t="s">
        <v>269</v>
      </c>
      <c r="AA75" s="327">
        <v>0.5</v>
      </c>
      <c r="AB75" s="321">
        <v>1</v>
      </c>
      <c r="AC75" s="321">
        <v>0</v>
      </c>
      <c r="AD75" s="329">
        <f t="shared" ref="AD75" si="96">AD73+Y75</f>
        <v>40</v>
      </c>
      <c r="AE75" s="331" t="s">
        <v>269</v>
      </c>
      <c r="AF75" s="327">
        <f t="shared" ref="AF75" si="97">AF73+AA75</f>
        <v>26</v>
      </c>
      <c r="AG75" s="207" t="s">
        <v>1331</v>
      </c>
      <c r="AH75" s="182">
        <v>6</v>
      </c>
      <c r="AI75" s="100">
        <v>1</v>
      </c>
      <c r="AJ75" s="100">
        <v>1</v>
      </c>
      <c r="AK75" s="100">
        <v>0</v>
      </c>
      <c r="AL75" s="10" t="s">
        <v>1604</v>
      </c>
      <c r="AM75" s="207">
        <v>0</v>
      </c>
      <c r="AN75" s="207">
        <v>0</v>
      </c>
      <c r="AO75" s="10"/>
      <c r="AP75" s="207" t="s">
        <v>1448</v>
      </c>
      <c r="AQ75" s="8">
        <v>0.91</v>
      </c>
      <c r="AR75" s="207" t="s">
        <v>1605</v>
      </c>
      <c r="AS75" s="165">
        <v>684</v>
      </c>
      <c r="AT75" s="207" t="s">
        <v>40</v>
      </c>
      <c r="AU75" s="207">
        <v>127</v>
      </c>
      <c r="AV75" s="207" t="s">
        <v>48</v>
      </c>
      <c r="AW75" s="165">
        <v>237425</v>
      </c>
      <c r="AX75" s="207" t="s">
        <v>173</v>
      </c>
      <c r="AY75" s="165">
        <v>164102691</v>
      </c>
      <c r="AZ75" s="165"/>
      <c r="BA75" s="42" t="s">
        <v>1144</v>
      </c>
      <c r="BB75" s="217" t="s">
        <v>1146</v>
      </c>
    </row>
    <row r="76" spans="1:54" s="2" customFormat="1" ht="12" x14ac:dyDescent="0.25">
      <c r="A76" s="169"/>
      <c r="B76" s="182">
        <v>66</v>
      </c>
      <c r="C76" s="207" t="s">
        <v>267</v>
      </c>
      <c r="D76" s="207" t="s">
        <v>1318</v>
      </c>
      <c r="E76" s="42" t="s">
        <v>1900</v>
      </c>
      <c r="F76" s="42" t="s">
        <v>2000</v>
      </c>
      <c r="G76" s="42" t="s">
        <v>1901</v>
      </c>
      <c r="H76" s="346"/>
      <c r="I76" s="317"/>
      <c r="J76" s="8">
        <v>0.38</v>
      </c>
      <c r="K76" s="8">
        <v>0.15</v>
      </c>
      <c r="L76" s="315"/>
      <c r="M76" s="315"/>
      <c r="N76" s="312"/>
      <c r="O76" s="207" t="s">
        <v>1607</v>
      </c>
      <c r="P76" s="42" t="s">
        <v>1144</v>
      </c>
      <c r="Q76" s="207"/>
      <c r="R76" s="207">
        <v>1</v>
      </c>
      <c r="S76" s="207">
        <v>100</v>
      </c>
      <c r="T76" s="207">
        <v>199</v>
      </c>
      <c r="U76" s="177">
        <v>0</v>
      </c>
      <c r="V76" s="162" t="s">
        <v>269</v>
      </c>
      <c r="W76" s="10">
        <v>1</v>
      </c>
      <c r="X76" s="207">
        <v>1</v>
      </c>
      <c r="Y76" s="324"/>
      <c r="Z76" s="332"/>
      <c r="AA76" s="328"/>
      <c r="AB76" s="321"/>
      <c r="AC76" s="321"/>
      <c r="AD76" s="330"/>
      <c r="AE76" s="332"/>
      <c r="AF76" s="328"/>
      <c r="AG76" s="207" t="s">
        <v>1332</v>
      </c>
      <c r="AH76" s="182">
        <v>11</v>
      </c>
      <c r="AI76" s="100">
        <v>0</v>
      </c>
      <c r="AJ76" s="100">
        <v>0</v>
      </c>
      <c r="AK76" s="100">
        <v>0</v>
      </c>
      <c r="AL76" s="10" t="s">
        <v>1608</v>
      </c>
      <c r="AM76" s="207">
        <v>-148.79</v>
      </c>
      <c r="AN76" s="207">
        <v>-15.5</v>
      </c>
      <c r="AO76" s="10"/>
      <c r="AP76" s="207" t="s">
        <v>253</v>
      </c>
      <c r="AQ76" s="8">
        <v>-148.78</v>
      </c>
      <c r="AR76" s="207" t="s">
        <v>42</v>
      </c>
      <c r="AS76" s="165">
        <v>682</v>
      </c>
      <c r="AT76" s="207" t="s">
        <v>254</v>
      </c>
      <c r="AU76" s="207">
        <v>53</v>
      </c>
      <c r="AV76" s="207" t="s">
        <v>1609</v>
      </c>
      <c r="AW76" s="165">
        <v>151983</v>
      </c>
      <c r="AX76" s="207" t="s">
        <v>251</v>
      </c>
      <c r="AY76" s="165">
        <v>89910852</v>
      </c>
      <c r="AZ76" s="165"/>
      <c r="BA76" s="42" t="s">
        <v>1144</v>
      </c>
      <c r="BB76" s="217" t="s">
        <v>1146</v>
      </c>
    </row>
    <row r="77" spans="1:54" s="2" customFormat="1" ht="12" x14ac:dyDescent="0.25">
      <c r="A77" s="169"/>
      <c r="B77" s="182">
        <v>67</v>
      </c>
      <c r="C77" s="207" t="s">
        <v>1318</v>
      </c>
      <c r="D77" s="207" t="s">
        <v>267</v>
      </c>
      <c r="E77" s="42" t="s">
        <v>1902</v>
      </c>
      <c r="F77" s="42" t="s">
        <v>2001</v>
      </c>
      <c r="G77" s="42" t="s">
        <v>1903</v>
      </c>
      <c r="H77" s="346">
        <v>16</v>
      </c>
      <c r="I77" s="317" t="s">
        <v>1610</v>
      </c>
      <c r="J77" s="8">
        <v>0.77</v>
      </c>
      <c r="K77" s="8">
        <v>0.22</v>
      </c>
      <c r="L77" s="315">
        <f>(J77+J78)/2</f>
        <v>0.61</v>
      </c>
      <c r="M77" s="315">
        <f>(K77+K78)/2</f>
        <v>0.27</v>
      </c>
      <c r="N77" s="312">
        <f t="shared" ref="N77" si="98">(L77+M77)/2</f>
        <v>0.44</v>
      </c>
      <c r="O77" s="207" t="s">
        <v>1474</v>
      </c>
      <c r="P77" s="42" t="s">
        <v>673</v>
      </c>
      <c r="Q77" s="207"/>
      <c r="R77" s="207">
        <v>1</v>
      </c>
      <c r="S77" s="207">
        <v>122</v>
      </c>
      <c r="T77" s="207">
        <v>243</v>
      </c>
      <c r="U77" s="177" t="s">
        <v>1336</v>
      </c>
      <c r="V77" s="162" t="s">
        <v>269</v>
      </c>
      <c r="W77" s="10" t="s">
        <v>1336</v>
      </c>
      <c r="X77" s="207"/>
      <c r="Y77" s="323">
        <v>1</v>
      </c>
      <c r="Z77" s="331" t="s">
        <v>269</v>
      </c>
      <c r="AA77" s="327">
        <v>1</v>
      </c>
      <c r="AB77" s="321">
        <v>0</v>
      </c>
      <c r="AC77" s="321">
        <v>0</v>
      </c>
      <c r="AD77" s="329">
        <f t="shared" ref="AD77" si="99">AD75+Y77</f>
        <v>41</v>
      </c>
      <c r="AE77" s="331" t="s">
        <v>269</v>
      </c>
      <c r="AF77" s="327">
        <f t="shared" ref="AF77" si="100">AF75+AA77</f>
        <v>27</v>
      </c>
      <c r="AG77" s="207" t="s">
        <v>1331</v>
      </c>
      <c r="AH77" s="182">
        <v>8</v>
      </c>
      <c r="AI77" s="100">
        <v>0</v>
      </c>
      <c r="AJ77" s="100">
        <v>0</v>
      </c>
      <c r="AK77" s="100">
        <v>0</v>
      </c>
      <c r="AL77" s="10" t="s">
        <v>1611</v>
      </c>
      <c r="AM77" s="207">
        <v>0</v>
      </c>
      <c r="AN77" s="207">
        <v>0</v>
      </c>
      <c r="AO77" s="10"/>
      <c r="AP77" s="207" t="s">
        <v>1399</v>
      </c>
      <c r="AQ77" s="8">
        <v>2.5499999999999998</v>
      </c>
      <c r="AR77" s="207" t="s">
        <v>1552</v>
      </c>
      <c r="AS77" s="165">
        <v>649</v>
      </c>
      <c r="AT77" s="207" t="s">
        <v>98</v>
      </c>
      <c r="AU77" s="207">
        <v>99</v>
      </c>
      <c r="AV77" s="207" t="s">
        <v>1612</v>
      </c>
      <c r="AW77" s="165">
        <v>126754</v>
      </c>
      <c r="AX77" s="207" t="s">
        <v>1613</v>
      </c>
      <c r="AY77" s="165">
        <v>80668214</v>
      </c>
      <c r="AZ77" s="165"/>
      <c r="BA77" s="42" t="s">
        <v>673</v>
      </c>
      <c r="BB77" s="217" t="s">
        <v>1904</v>
      </c>
    </row>
    <row r="78" spans="1:54" s="2" customFormat="1" ht="12" x14ac:dyDescent="0.25">
      <c r="A78" s="169"/>
      <c r="B78" s="182">
        <v>68</v>
      </c>
      <c r="C78" s="207" t="s">
        <v>267</v>
      </c>
      <c r="D78" s="207" t="s">
        <v>1318</v>
      </c>
      <c r="E78" s="42" t="s">
        <v>1905</v>
      </c>
      <c r="F78" s="42" t="s">
        <v>2001</v>
      </c>
      <c r="G78" s="42" t="s">
        <v>1906</v>
      </c>
      <c r="H78" s="346"/>
      <c r="I78" s="317"/>
      <c r="J78" s="8">
        <v>0.45</v>
      </c>
      <c r="K78" s="8">
        <v>0.32</v>
      </c>
      <c r="L78" s="315"/>
      <c r="M78" s="315"/>
      <c r="N78" s="312"/>
      <c r="O78" s="207" t="s">
        <v>1532</v>
      </c>
      <c r="P78" s="42" t="s">
        <v>673</v>
      </c>
      <c r="Q78" s="207"/>
      <c r="R78" s="207">
        <v>1</v>
      </c>
      <c r="S78" s="207">
        <v>70</v>
      </c>
      <c r="T78" s="207">
        <v>139</v>
      </c>
      <c r="U78" s="177" t="s">
        <v>1336</v>
      </c>
      <c r="V78" s="162" t="s">
        <v>269</v>
      </c>
      <c r="W78" s="10" t="s">
        <v>1336</v>
      </c>
      <c r="X78" s="207"/>
      <c r="Y78" s="324"/>
      <c r="Z78" s="332"/>
      <c r="AA78" s="328"/>
      <c r="AB78" s="321"/>
      <c r="AC78" s="321"/>
      <c r="AD78" s="330"/>
      <c r="AE78" s="332"/>
      <c r="AF78" s="328"/>
      <c r="AG78" s="207" t="s">
        <v>1614</v>
      </c>
      <c r="AH78" s="182">
        <v>5</v>
      </c>
      <c r="AI78" s="100">
        <v>1</v>
      </c>
      <c r="AJ78" s="100">
        <v>1</v>
      </c>
      <c r="AK78" s="100">
        <v>0</v>
      </c>
      <c r="AL78" s="10" t="s">
        <v>1615</v>
      </c>
      <c r="AM78" s="207">
        <v>0</v>
      </c>
      <c r="AN78" s="207">
        <v>0</v>
      </c>
      <c r="AO78" s="10"/>
      <c r="AP78" s="207" t="s">
        <v>37</v>
      </c>
      <c r="AQ78" s="8">
        <v>0.6</v>
      </c>
      <c r="AR78" s="207" t="s">
        <v>1367</v>
      </c>
      <c r="AS78" s="165">
        <v>897</v>
      </c>
      <c r="AT78" s="207" t="s">
        <v>10</v>
      </c>
      <c r="AU78" s="207">
        <v>127</v>
      </c>
      <c r="AV78" s="207" t="s">
        <v>296</v>
      </c>
      <c r="AW78" s="165">
        <v>247054</v>
      </c>
      <c r="AX78" s="207" t="s">
        <v>28</v>
      </c>
      <c r="AY78" s="165">
        <v>190486172</v>
      </c>
      <c r="AZ78" s="165"/>
      <c r="BA78" s="42" t="s">
        <v>673</v>
      </c>
      <c r="BB78" s="217" t="s">
        <v>1904</v>
      </c>
    </row>
    <row r="79" spans="1:54" s="2" customFormat="1" ht="12" x14ac:dyDescent="0.25">
      <c r="A79" s="169"/>
      <c r="B79" s="182">
        <v>69</v>
      </c>
      <c r="C79" s="207" t="s">
        <v>1318</v>
      </c>
      <c r="D79" s="207" t="s">
        <v>267</v>
      </c>
      <c r="E79" s="42" t="s">
        <v>1907</v>
      </c>
      <c r="F79" s="42" t="s">
        <v>2001</v>
      </c>
      <c r="G79" s="42" t="s">
        <v>1908</v>
      </c>
      <c r="H79" s="346">
        <v>13</v>
      </c>
      <c r="I79" s="317" t="s">
        <v>1616</v>
      </c>
      <c r="J79" s="8">
        <v>0.24</v>
      </c>
      <c r="K79" s="8">
        <v>-0.23</v>
      </c>
      <c r="L79" s="315">
        <f>(J79+J80)/2</f>
        <v>0.185</v>
      </c>
      <c r="M79" s="315">
        <f>(K79+K80)/2</f>
        <v>-0.16500000000000001</v>
      </c>
      <c r="N79" s="312">
        <f t="shared" ref="N79" si="101">(L79+M79)/2</f>
        <v>9.999999999999995E-3</v>
      </c>
      <c r="O79" s="207" t="s">
        <v>1619</v>
      </c>
      <c r="P79" s="42" t="s">
        <v>116</v>
      </c>
      <c r="Q79" s="207"/>
      <c r="R79" s="207">
        <v>1</v>
      </c>
      <c r="S79" s="207">
        <v>45</v>
      </c>
      <c r="T79" s="207">
        <v>89</v>
      </c>
      <c r="U79" s="177" t="s">
        <v>1336</v>
      </c>
      <c r="V79" s="162" t="s">
        <v>269</v>
      </c>
      <c r="W79" s="10" t="s">
        <v>1336</v>
      </c>
      <c r="X79" s="207"/>
      <c r="Y79" s="323">
        <v>1</v>
      </c>
      <c r="Z79" s="331" t="s">
        <v>269</v>
      </c>
      <c r="AA79" s="327">
        <v>1</v>
      </c>
      <c r="AB79" s="321">
        <v>0</v>
      </c>
      <c r="AC79" s="321">
        <v>0</v>
      </c>
      <c r="AD79" s="329">
        <f t="shared" ref="AD79" si="102">AD77+Y79</f>
        <v>42</v>
      </c>
      <c r="AE79" s="331" t="s">
        <v>269</v>
      </c>
      <c r="AF79" s="327">
        <f t="shared" ref="AF79" si="103">AF77+AA79</f>
        <v>28</v>
      </c>
      <c r="AG79" s="207" t="s">
        <v>1614</v>
      </c>
      <c r="AH79" s="182">
        <v>5</v>
      </c>
      <c r="AI79" s="100">
        <v>1</v>
      </c>
      <c r="AJ79" s="100">
        <v>1</v>
      </c>
      <c r="AK79" s="100">
        <v>0</v>
      </c>
      <c r="AL79" s="10" t="s">
        <v>1617</v>
      </c>
      <c r="AM79" s="207">
        <v>0</v>
      </c>
      <c r="AN79" s="207">
        <v>0.01</v>
      </c>
      <c r="AO79" s="10"/>
      <c r="AP79" s="207" t="s">
        <v>1366</v>
      </c>
      <c r="AQ79" s="8">
        <v>-0.39</v>
      </c>
      <c r="AR79" s="207" t="s">
        <v>1443</v>
      </c>
      <c r="AS79" s="165">
        <v>1292</v>
      </c>
      <c r="AT79" s="207" t="s">
        <v>1382</v>
      </c>
      <c r="AU79" s="207">
        <v>124</v>
      </c>
      <c r="AV79" s="207" t="s">
        <v>1562</v>
      </c>
      <c r="AW79" s="165">
        <v>166598</v>
      </c>
      <c r="AX79" s="207" t="s">
        <v>265</v>
      </c>
      <c r="AY79" s="165">
        <v>870394139</v>
      </c>
      <c r="AZ79" s="165"/>
      <c r="BA79" s="42" t="s">
        <v>116</v>
      </c>
      <c r="BB79" s="217" t="s">
        <v>1909</v>
      </c>
    </row>
    <row r="80" spans="1:54" s="2" customFormat="1" ht="12" x14ac:dyDescent="0.25">
      <c r="A80" s="169"/>
      <c r="B80" s="182">
        <v>70</v>
      </c>
      <c r="C80" s="207" t="s">
        <v>267</v>
      </c>
      <c r="D80" s="207" t="s">
        <v>1318</v>
      </c>
      <c r="E80" s="42" t="s">
        <v>1910</v>
      </c>
      <c r="F80" s="42" t="s">
        <v>2001</v>
      </c>
      <c r="G80" s="42" t="s">
        <v>1911</v>
      </c>
      <c r="H80" s="346"/>
      <c r="I80" s="317"/>
      <c r="J80" s="8">
        <v>0.13</v>
      </c>
      <c r="K80" s="8">
        <v>-0.1</v>
      </c>
      <c r="L80" s="315"/>
      <c r="M80" s="315"/>
      <c r="N80" s="312"/>
      <c r="O80" s="207" t="s">
        <v>1620</v>
      </c>
      <c r="P80" s="42" t="s">
        <v>116</v>
      </c>
      <c r="Q80" s="207"/>
      <c r="R80" s="207">
        <v>1</v>
      </c>
      <c r="S80" s="207">
        <v>31</v>
      </c>
      <c r="T80" s="207">
        <v>61</v>
      </c>
      <c r="U80" s="177" t="s">
        <v>1336</v>
      </c>
      <c r="V80" s="162" t="s">
        <v>269</v>
      </c>
      <c r="W80" s="10" t="s">
        <v>1336</v>
      </c>
      <c r="X80" s="207"/>
      <c r="Y80" s="324"/>
      <c r="Z80" s="332"/>
      <c r="AA80" s="328"/>
      <c r="AB80" s="321"/>
      <c r="AC80" s="321"/>
      <c r="AD80" s="330"/>
      <c r="AE80" s="332"/>
      <c r="AF80" s="328"/>
      <c r="AG80" s="207" t="s">
        <v>1334</v>
      </c>
      <c r="AH80" s="182">
        <v>18</v>
      </c>
      <c r="AI80" s="100">
        <v>0</v>
      </c>
      <c r="AJ80" s="100">
        <v>0</v>
      </c>
      <c r="AK80" s="100">
        <v>0</v>
      </c>
      <c r="AL80" s="10" t="s">
        <v>1621</v>
      </c>
      <c r="AM80" s="207">
        <v>-0.14000000000000001</v>
      </c>
      <c r="AN80" s="207">
        <v>0</v>
      </c>
      <c r="AO80" s="10"/>
      <c r="AP80" s="207" t="s">
        <v>1365</v>
      </c>
      <c r="AQ80" s="8">
        <v>-0.56999999999999995</v>
      </c>
      <c r="AR80" s="207" t="s">
        <v>1339</v>
      </c>
      <c r="AS80" s="165">
        <v>855</v>
      </c>
      <c r="AT80" s="207" t="s">
        <v>1414</v>
      </c>
      <c r="AU80" s="207">
        <v>56</v>
      </c>
      <c r="AV80" s="207" t="s">
        <v>1378</v>
      </c>
      <c r="AW80" s="165">
        <v>108041</v>
      </c>
      <c r="AX80" s="207" t="s">
        <v>1622</v>
      </c>
      <c r="AY80" s="165">
        <v>11126821</v>
      </c>
      <c r="AZ80" s="165"/>
      <c r="BA80" s="42" t="s">
        <v>116</v>
      </c>
      <c r="BB80" s="217" t="s">
        <v>1909</v>
      </c>
    </row>
    <row r="81" spans="1:54" s="2" customFormat="1" ht="12" x14ac:dyDescent="0.25">
      <c r="A81" s="169"/>
      <c r="B81" s="182">
        <v>71</v>
      </c>
      <c r="C81" s="207" t="s">
        <v>1318</v>
      </c>
      <c r="D81" s="207" t="s">
        <v>267</v>
      </c>
      <c r="E81" s="42" t="s">
        <v>1912</v>
      </c>
      <c r="F81" s="42" t="s">
        <v>2001</v>
      </c>
      <c r="G81" s="42" t="s">
        <v>1913</v>
      </c>
      <c r="H81" s="346">
        <v>10</v>
      </c>
      <c r="I81" s="317" t="s">
        <v>1623</v>
      </c>
      <c r="J81" s="8">
        <v>0.71</v>
      </c>
      <c r="K81" s="8">
        <v>0.22</v>
      </c>
      <c r="L81" s="315">
        <f>(J81+J82)/2</f>
        <v>0.60499999999999998</v>
      </c>
      <c r="M81" s="315">
        <f>(K81+K82)/2</f>
        <v>0.26500000000000001</v>
      </c>
      <c r="N81" s="312">
        <f t="shared" ref="N81" si="104">(L81+M81)/2</f>
        <v>0.435</v>
      </c>
      <c r="O81" s="207" t="s">
        <v>1626</v>
      </c>
      <c r="P81" s="42" t="s">
        <v>104</v>
      </c>
      <c r="Q81" s="207"/>
      <c r="R81" s="207">
        <v>1</v>
      </c>
      <c r="S81" s="207">
        <v>113</v>
      </c>
      <c r="T81" s="207">
        <v>225</v>
      </c>
      <c r="U81" s="177" t="s">
        <v>1336</v>
      </c>
      <c r="V81" s="162" t="s">
        <v>269</v>
      </c>
      <c r="W81" s="10" t="s">
        <v>1336</v>
      </c>
      <c r="X81" s="207"/>
      <c r="Y81" s="323">
        <v>1</v>
      </c>
      <c r="Z81" s="331" t="s">
        <v>269</v>
      </c>
      <c r="AA81" s="327">
        <v>1</v>
      </c>
      <c r="AB81" s="321">
        <v>0</v>
      </c>
      <c r="AC81" s="321">
        <v>0</v>
      </c>
      <c r="AD81" s="329">
        <f t="shared" ref="AD81" si="105">AD79+Y81</f>
        <v>43</v>
      </c>
      <c r="AE81" s="331" t="s">
        <v>269</v>
      </c>
      <c r="AF81" s="327">
        <f t="shared" ref="AF81" si="106">AF79+AA81</f>
        <v>29</v>
      </c>
      <c r="AG81" s="207" t="s">
        <v>1331</v>
      </c>
      <c r="AH81" s="182">
        <v>6</v>
      </c>
      <c r="AI81" s="100">
        <v>1</v>
      </c>
      <c r="AJ81" s="100">
        <v>0</v>
      </c>
      <c r="AK81" s="100">
        <v>0</v>
      </c>
      <c r="AL81" s="10" t="s">
        <v>1624</v>
      </c>
      <c r="AM81" s="207">
        <v>0</v>
      </c>
      <c r="AN81" s="207">
        <v>0</v>
      </c>
      <c r="AO81" s="10"/>
      <c r="AP81" s="207" t="s">
        <v>34</v>
      </c>
      <c r="AQ81" s="8">
        <v>2.69</v>
      </c>
      <c r="AR81" s="207" t="s">
        <v>1368</v>
      </c>
      <c r="AS81" s="165">
        <v>818</v>
      </c>
      <c r="AT81" s="207" t="s">
        <v>11</v>
      </c>
      <c r="AU81" s="207">
        <v>103</v>
      </c>
      <c r="AV81" s="207" t="s">
        <v>1625</v>
      </c>
      <c r="AW81" s="165">
        <v>189433</v>
      </c>
      <c r="AX81" s="207" t="s">
        <v>1576</v>
      </c>
      <c r="AY81" s="165">
        <v>113964647</v>
      </c>
      <c r="AZ81" s="165"/>
      <c r="BA81" s="42" t="s">
        <v>104</v>
      </c>
      <c r="BB81" s="217" t="s">
        <v>1914</v>
      </c>
    </row>
    <row r="82" spans="1:54" s="2" customFormat="1" ht="12" x14ac:dyDescent="0.25">
      <c r="A82" s="169"/>
      <c r="B82" s="182">
        <v>72</v>
      </c>
      <c r="C82" s="207" t="s">
        <v>267</v>
      </c>
      <c r="D82" s="207" t="s">
        <v>1318</v>
      </c>
      <c r="E82" s="42" t="s">
        <v>1915</v>
      </c>
      <c r="F82" s="42" t="s">
        <v>2001</v>
      </c>
      <c r="G82" s="42" t="s">
        <v>1916</v>
      </c>
      <c r="H82" s="346"/>
      <c r="I82" s="317"/>
      <c r="J82" s="8">
        <v>0.5</v>
      </c>
      <c r="K82" s="8">
        <v>0.31</v>
      </c>
      <c r="L82" s="315"/>
      <c r="M82" s="315"/>
      <c r="N82" s="312"/>
      <c r="O82" s="207" t="s">
        <v>1627</v>
      </c>
      <c r="P82" s="42" t="s">
        <v>104</v>
      </c>
      <c r="Q82" s="207"/>
      <c r="R82" s="207">
        <v>1</v>
      </c>
      <c r="S82" s="207">
        <v>75</v>
      </c>
      <c r="T82" s="207">
        <v>150</v>
      </c>
      <c r="U82" s="177" t="s">
        <v>1336</v>
      </c>
      <c r="V82" s="162" t="s">
        <v>269</v>
      </c>
      <c r="W82" s="10" t="s">
        <v>1336</v>
      </c>
      <c r="X82" s="207"/>
      <c r="Y82" s="324"/>
      <c r="Z82" s="332"/>
      <c r="AA82" s="328"/>
      <c r="AB82" s="321"/>
      <c r="AC82" s="321"/>
      <c r="AD82" s="330"/>
      <c r="AE82" s="332"/>
      <c r="AF82" s="328"/>
      <c r="AG82" s="207" t="s">
        <v>1331</v>
      </c>
      <c r="AH82" s="182">
        <v>10</v>
      </c>
      <c r="AI82" s="100">
        <v>0</v>
      </c>
      <c r="AJ82" s="100">
        <v>1</v>
      </c>
      <c r="AK82" s="100">
        <v>1</v>
      </c>
      <c r="AL82" s="10" t="s">
        <v>1630</v>
      </c>
      <c r="AM82" s="207">
        <v>-0.01</v>
      </c>
      <c r="AN82" s="207">
        <v>0</v>
      </c>
      <c r="AO82" s="10"/>
      <c r="AP82" s="207" t="s">
        <v>1376</v>
      </c>
      <c r="AQ82" s="8">
        <v>0.6</v>
      </c>
      <c r="AR82" s="207" t="s">
        <v>1378</v>
      </c>
      <c r="AS82" s="165">
        <v>1080</v>
      </c>
      <c r="AT82" s="207" t="s">
        <v>286</v>
      </c>
      <c r="AU82" s="207">
        <v>100</v>
      </c>
      <c r="AV82" s="207" t="s">
        <v>1399</v>
      </c>
      <c r="AW82" s="165">
        <v>119101</v>
      </c>
      <c r="AX82" s="207" t="s">
        <v>51</v>
      </c>
      <c r="AY82" s="165">
        <v>112551971</v>
      </c>
      <c r="AZ82" s="165"/>
      <c r="BA82" s="42" t="s">
        <v>104</v>
      </c>
      <c r="BB82" s="217" t="s">
        <v>1914</v>
      </c>
    </row>
    <row r="83" spans="1:54" s="2" customFormat="1" ht="12" x14ac:dyDescent="0.25">
      <c r="A83" s="169"/>
      <c r="B83" s="182">
        <v>73</v>
      </c>
      <c r="C83" s="207" t="s">
        <v>1318</v>
      </c>
      <c r="D83" s="207" t="s">
        <v>267</v>
      </c>
      <c r="E83" s="42" t="s">
        <v>1917</v>
      </c>
      <c r="F83" s="42" t="s">
        <v>2002</v>
      </c>
      <c r="G83" s="42" t="s">
        <v>1918</v>
      </c>
      <c r="H83" s="346">
        <v>16</v>
      </c>
      <c r="I83" s="317" t="s">
        <v>1628</v>
      </c>
      <c r="J83" s="8">
        <v>0.76</v>
      </c>
      <c r="K83" s="8">
        <v>0.21</v>
      </c>
      <c r="L83" s="315">
        <f>(J83+J84)/2</f>
        <v>0.66</v>
      </c>
      <c r="M83" s="315">
        <f>(K83+K84)/2</f>
        <v>0.245</v>
      </c>
      <c r="N83" s="312">
        <f t="shared" ref="N83" si="107">(L83+M83)/2</f>
        <v>0.45250000000000001</v>
      </c>
      <c r="O83" s="207" t="s">
        <v>1631</v>
      </c>
      <c r="P83" s="42" t="s">
        <v>1168</v>
      </c>
      <c r="Q83" s="207"/>
      <c r="R83" s="207">
        <v>1</v>
      </c>
      <c r="S83" s="207">
        <v>65</v>
      </c>
      <c r="T83" s="207">
        <v>129</v>
      </c>
      <c r="U83" s="177" t="s">
        <v>1336</v>
      </c>
      <c r="V83" s="162" t="s">
        <v>269</v>
      </c>
      <c r="W83" s="10" t="s">
        <v>1336</v>
      </c>
      <c r="X83" s="207"/>
      <c r="Y83" s="323">
        <v>1</v>
      </c>
      <c r="Z83" s="331" t="s">
        <v>269</v>
      </c>
      <c r="AA83" s="327">
        <v>1</v>
      </c>
      <c r="AB83" s="321">
        <v>0</v>
      </c>
      <c r="AC83" s="321">
        <v>0</v>
      </c>
      <c r="AD83" s="329">
        <f t="shared" ref="AD83" si="108">AD81+Y83</f>
        <v>44</v>
      </c>
      <c r="AE83" s="331" t="s">
        <v>269</v>
      </c>
      <c r="AF83" s="327">
        <f t="shared" ref="AF83" si="109">AF81+AA83</f>
        <v>30</v>
      </c>
      <c r="AG83" s="207" t="s">
        <v>1614</v>
      </c>
      <c r="AH83" s="182">
        <v>5</v>
      </c>
      <c r="AI83" s="100">
        <v>1</v>
      </c>
      <c r="AJ83" s="100">
        <v>1</v>
      </c>
      <c r="AK83" s="100">
        <v>0</v>
      </c>
      <c r="AL83" s="10" t="s">
        <v>1629</v>
      </c>
      <c r="AM83" s="207">
        <v>0</v>
      </c>
      <c r="AN83" s="207">
        <v>0.01</v>
      </c>
      <c r="AO83" s="10"/>
      <c r="AP83" s="207" t="s">
        <v>1338</v>
      </c>
      <c r="AQ83" s="8">
        <v>0.77</v>
      </c>
      <c r="AR83" s="207" t="s">
        <v>1380</v>
      </c>
      <c r="AS83" s="165">
        <v>1065</v>
      </c>
      <c r="AT83" s="207" t="s">
        <v>34</v>
      </c>
      <c r="AU83" s="207">
        <v>111</v>
      </c>
      <c r="AV83" s="207" t="s">
        <v>10</v>
      </c>
      <c r="AW83" s="165">
        <v>267963</v>
      </c>
      <c r="AX83" s="207" t="s">
        <v>147</v>
      </c>
      <c r="AY83" s="165">
        <v>302607426</v>
      </c>
      <c r="AZ83" s="165"/>
      <c r="BA83" s="42" t="s">
        <v>1168</v>
      </c>
      <c r="BB83" s="217" t="s">
        <v>2010</v>
      </c>
    </row>
    <row r="84" spans="1:54" s="2" customFormat="1" ht="12" x14ac:dyDescent="0.25">
      <c r="A84" s="169"/>
      <c r="B84" s="182">
        <v>74</v>
      </c>
      <c r="C84" s="207" t="s">
        <v>267</v>
      </c>
      <c r="D84" s="207" t="s">
        <v>1318</v>
      </c>
      <c r="E84" s="42" t="s">
        <v>1919</v>
      </c>
      <c r="F84" s="42" t="s">
        <v>2002</v>
      </c>
      <c r="G84" s="42" t="s">
        <v>1920</v>
      </c>
      <c r="H84" s="346"/>
      <c r="I84" s="317"/>
      <c r="J84" s="8">
        <v>0.56000000000000005</v>
      </c>
      <c r="K84" s="8">
        <v>0.28000000000000003</v>
      </c>
      <c r="L84" s="315"/>
      <c r="M84" s="315"/>
      <c r="N84" s="312"/>
      <c r="O84" s="207" t="s">
        <v>1632</v>
      </c>
      <c r="P84" s="42" t="s">
        <v>1168</v>
      </c>
      <c r="Q84" s="207"/>
      <c r="R84" s="207">
        <v>1</v>
      </c>
      <c r="S84" s="207">
        <v>67</v>
      </c>
      <c r="T84" s="207">
        <v>134</v>
      </c>
      <c r="U84" s="177" t="s">
        <v>1336</v>
      </c>
      <c r="V84" s="162" t="s">
        <v>269</v>
      </c>
      <c r="W84" s="10" t="s">
        <v>1336</v>
      </c>
      <c r="X84" s="207"/>
      <c r="Y84" s="324"/>
      <c r="Z84" s="332"/>
      <c r="AA84" s="328"/>
      <c r="AB84" s="321"/>
      <c r="AC84" s="321"/>
      <c r="AD84" s="330"/>
      <c r="AE84" s="332"/>
      <c r="AF84" s="328"/>
      <c r="AG84" s="207" t="s">
        <v>1331</v>
      </c>
      <c r="AH84" s="182">
        <v>6</v>
      </c>
      <c r="AI84" s="100">
        <v>1</v>
      </c>
      <c r="AJ84" s="100">
        <v>1</v>
      </c>
      <c r="AK84" s="100">
        <v>0</v>
      </c>
      <c r="AL84" s="10" t="s">
        <v>1633</v>
      </c>
      <c r="AM84" s="207">
        <v>0</v>
      </c>
      <c r="AN84" s="207">
        <v>0</v>
      </c>
      <c r="AO84" s="10"/>
      <c r="AP84" s="207" t="s">
        <v>1367</v>
      </c>
      <c r="AQ84" s="8">
        <v>0.56000000000000005</v>
      </c>
      <c r="AR84" s="207" t="s">
        <v>1447</v>
      </c>
      <c r="AS84" s="165">
        <v>761</v>
      </c>
      <c r="AT84" s="207" t="s">
        <v>17</v>
      </c>
      <c r="AU84" s="207">
        <v>118</v>
      </c>
      <c r="AV84" s="207" t="s">
        <v>22</v>
      </c>
      <c r="AW84" s="165">
        <v>282154</v>
      </c>
      <c r="AX84" s="207" t="s">
        <v>20</v>
      </c>
      <c r="AY84" s="165">
        <v>126632184</v>
      </c>
      <c r="AZ84" s="165"/>
      <c r="BA84" s="42" t="s">
        <v>1168</v>
      </c>
      <c r="BB84" s="217" t="s">
        <v>2010</v>
      </c>
    </row>
    <row r="85" spans="1:54" s="2" customFormat="1" ht="12" x14ac:dyDescent="0.25">
      <c r="A85" s="169"/>
      <c r="B85" s="182">
        <v>75</v>
      </c>
      <c r="C85" s="207" t="s">
        <v>1318</v>
      </c>
      <c r="D85" s="207" t="s">
        <v>267</v>
      </c>
      <c r="E85" s="42" t="s">
        <v>1921</v>
      </c>
      <c r="F85" s="42" t="s">
        <v>2002</v>
      </c>
      <c r="G85" s="42" t="s">
        <v>1922</v>
      </c>
      <c r="H85" s="346">
        <v>18</v>
      </c>
      <c r="I85" s="317" t="s">
        <v>1634</v>
      </c>
      <c r="J85" s="8">
        <v>0.36</v>
      </c>
      <c r="K85" s="8">
        <v>0.2</v>
      </c>
      <c r="L85" s="315">
        <f>(J85+J86)/2</f>
        <v>0.32499999999999996</v>
      </c>
      <c r="M85" s="315">
        <f>(K85+K86)/2</f>
        <v>0.1</v>
      </c>
      <c r="N85" s="312">
        <f t="shared" ref="N85" si="110">(L85+M85)/2</f>
        <v>0.21249999999999997</v>
      </c>
      <c r="O85" s="207" t="s">
        <v>1637</v>
      </c>
      <c r="P85" s="42" t="s">
        <v>299</v>
      </c>
      <c r="Q85" s="207"/>
      <c r="R85" s="207">
        <v>1</v>
      </c>
      <c r="S85" s="207">
        <v>56</v>
      </c>
      <c r="T85" s="207">
        <v>112</v>
      </c>
      <c r="U85" s="177">
        <v>1</v>
      </c>
      <c r="V85" s="162" t="s">
        <v>269</v>
      </c>
      <c r="W85" s="10">
        <v>0</v>
      </c>
      <c r="X85" s="207">
        <v>1</v>
      </c>
      <c r="Y85" s="323">
        <v>1.5</v>
      </c>
      <c r="Z85" s="331" t="s">
        <v>269</v>
      </c>
      <c r="AA85" s="327">
        <v>0.5</v>
      </c>
      <c r="AB85" s="321">
        <v>1</v>
      </c>
      <c r="AC85" s="321">
        <v>0</v>
      </c>
      <c r="AD85" s="329">
        <f t="shared" ref="AD85" si="111">AD83+Y85</f>
        <v>45.5</v>
      </c>
      <c r="AE85" s="331" t="s">
        <v>269</v>
      </c>
      <c r="AF85" s="327">
        <f t="shared" ref="AF85" si="112">AF83+AA85</f>
        <v>30.5</v>
      </c>
      <c r="AG85" s="207" t="s">
        <v>1332</v>
      </c>
      <c r="AH85" s="182">
        <v>10</v>
      </c>
      <c r="AI85" s="100">
        <v>0</v>
      </c>
      <c r="AJ85" s="100">
        <v>0</v>
      </c>
      <c r="AK85" s="100">
        <v>0</v>
      </c>
      <c r="AL85" s="10" t="s">
        <v>1636</v>
      </c>
      <c r="AM85" s="207">
        <v>10.58</v>
      </c>
      <c r="AN85" s="207">
        <v>7.62</v>
      </c>
      <c r="AO85" s="10"/>
      <c r="AP85" s="207" t="s">
        <v>20</v>
      </c>
      <c r="AQ85" s="8">
        <v>11.87</v>
      </c>
      <c r="AR85" s="207" t="s">
        <v>1622</v>
      </c>
      <c r="AS85" s="165">
        <v>695</v>
      </c>
      <c r="AT85" s="207" t="s">
        <v>1635</v>
      </c>
      <c r="AU85" s="207">
        <v>55</v>
      </c>
      <c r="AV85" s="207" t="s">
        <v>20</v>
      </c>
      <c r="AW85" s="165">
        <v>110194</v>
      </c>
      <c r="AX85" s="207" t="s">
        <v>1622</v>
      </c>
      <c r="AY85" s="165">
        <v>92313917</v>
      </c>
      <c r="AZ85" s="165"/>
      <c r="BA85" s="42" t="s">
        <v>299</v>
      </c>
      <c r="BB85" s="217" t="s">
        <v>1923</v>
      </c>
    </row>
    <row r="86" spans="1:54" s="2" customFormat="1" ht="12" x14ac:dyDescent="0.25">
      <c r="A86" s="169"/>
      <c r="B86" s="182">
        <v>76</v>
      </c>
      <c r="C86" s="207" t="s">
        <v>267</v>
      </c>
      <c r="D86" s="207" t="s">
        <v>1318</v>
      </c>
      <c r="E86" s="42" t="s">
        <v>1924</v>
      </c>
      <c r="F86" s="42" t="s">
        <v>2002</v>
      </c>
      <c r="G86" s="42" t="s">
        <v>1925</v>
      </c>
      <c r="H86" s="346"/>
      <c r="I86" s="317"/>
      <c r="J86" s="8">
        <v>0.28999999999999998</v>
      </c>
      <c r="K86" s="8">
        <v>0</v>
      </c>
      <c r="L86" s="315"/>
      <c r="M86" s="315"/>
      <c r="N86" s="312"/>
      <c r="O86" s="207" t="s">
        <v>1512</v>
      </c>
      <c r="P86" s="42" t="s">
        <v>299</v>
      </c>
      <c r="Q86" s="207"/>
      <c r="R86" s="207">
        <v>1</v>
      </c>
      <c r="S86" s="207">
        <v>47</v>
      </c>
      <c r="T86" s="207">
        <v>93</v>
      </c>
      <c r="U86" s="177" t="s">
        <v>1336</v>
      </c>
      <c r="V86" s="162" t="s">
        <v>269</v>
      </c>
      <c r="W86" s="10" t="s">
        <v>1336</v>
      </c>
      <c r="X86" s="207"/>
      <c r="Y86" s="324"/>
      <c r="Z86" s="332"/>
      <c r="AA86" s="328"/>
      <c r="AB86" s="321"/>
      <c r="AC86" s="321"/>
      <c r="AD86" s="330"/>
      <c r="AE86" s="332"/>
      <c r="AF86" s="328"/>
      <c r="AG86" s="207" t="s">
        <v>1614</v>
      </c>
      <c r="AH86" s="182">
        <v>5</v>
      </c>
      <c r="AI86" s="100">
        <v>1</v>
      </c>
      <c r="AJ86" s="100">
        <v>1</v>
      </c>
      <c r="AK86" s="100">
        <v>0</v>
      </c>
      <c r="AL86" s="10" t="s">
        <v>1638</v>
      </c>
      <c r="AM86" s="207">
        <v>0</v>
      </c>
      <c r="AN86" s="207">
        <v>0</v>
      </c>
      <c r="AO86" s="10"/>
      <c r="AP86" s="207" t="s">
        <v>1353</v>
      </c>
      <c r="AQ86" s="8">
        <v>0.37</v>
      </c>
      <c r="AR86" s="207" t="s">
        <v>1498</v>
      </c>
      <c r="AS86" s="165">
        <v>582</v>
      </c>
      <c r="AT86" s="207" t="s">
        <v>250</v>
      </c>
      <c r="AU86" s="207">
        <v>127</v>
      </c>
      <c r="AV86" s="207" t="s">
        <v>293</v>
      </c>
      <c r="AW86" s="165">
        <v>126805</v>
      </c>
      <c r="AX86" s="207" t="s">
        <v>1389</v>
      </c>
      <c r="AY86" s="165">
        <v>283591552</v>
      </c>
      <c r="AZ86" s="165"/>
      <c r="BA86" s="42" t="s">
        <v>299</v>
      </c>
      <c r="BB86" s="217" t="s">
        <v>1923</v>
      </c>
    </row>
    <row r="87" spans="1:54" s="2" customFormat="1" ht="12" x14ac:dyDescent="0.25">
      <c r="A87" s="169"/>
      <c r="B87" s="182">
        <v>77</v>
      </c>
      <c r="C87" s="207" t="s">
        <v>1318</v>
      </c>
      <c r="D87" s="207" t="s">
        <v>267</v>
      </c>
      <c r="E87" s="42" t="s">
        <v>1926</v>
      </c>
      <c r="F87" s="42" t="s">
        <v>2002</v>
      </c>
      <c r="G87" s="42" t="s">
        <v>1927</v>
      </c>
      <c r="H87" s="346">
        <v>6</v>
      </c>
      <c r="I87" s="317" t="s">
        <v>1639</v>
      </c>
      <c r="J87" s="8">
        <v>0.92</v>
      </c>
      <c r="K87" s="8">
        <v>0.38</v>
      </c>
      <c r="L87" s="315">
        <f>(J87+J88)/2</f>
        <v>0.72</v>
      </c>
      <c r="M87" s="315">
        <f>(K87+K88)/2</f>
        <v>0.48</v>
      </c>
      <c r="N87" s="312">
        <f t="shared" ref="N87" si="113">(L87+M87)/2</f>
        <v>0.6</v>
      </c>
      <c r="O87" s="207" t="s">
        <v>1641</v>
      </c>
      <c r="P87" s="42" t="s">
        <v>62</v>
      </c>
      <c r="Q87" s="207"/>
      <c r="R87" s="207">
        <v>1</v>
      </c>
      <c r="S87" s="207">
        <v>47</v>
      </c>
      <c r="T87" s="207">
        <v>93</v>
      </c>
      <c r="U87" s="177" t="s">
        <v>1336</v>
      </c>
      <c r="V87" s="162" t="s">
        <v>269</v>
      </c>
      <c r="W87" s="10" t="s">
        <v>1336</v>
      </c>
      <c r="X87" s="207"/>
      <c r="Y87" s="323">
        <v>0.5</v>
      </c>
      <c r="Z87" s="331" t="s">
        <v>269</v>
      </c>
      <c r="AA87" s="327">
        <v>1.5</v>
      </c>
      <c r="AB87" s="321">
        <v>0</v>
      </c>
      <c r="AC87" s="321">
        <v>1</v>
      </c>
      <c r="AD87" s="329">
        <f t="shared" ref="AD87" si="114">AD85+Y87</f>
        <v>46</v>
      </c>
      <c r="AE87" s="331" t="s">
        <v>269</v>
      </c>
      <c r="AF87" s="327">
        <f t="shared" ref="AF87" si="115">AF85+AA87</f>
        <v>32</v>
      </c>
      <c r="AG87" s="207" t="s">
        <v>1334</v>
      </c>
      <c r="AH87" s="182">
        <v>16</v>
      </c>
      <c r="AI87" s="100">
        <v>0</v>
      </c>
      <c r="AJ87" s="100">
        <v>0</v>
      </c>
      <c r="AK87" s="100">
        <v>0</v>
      </c>
      <c r="AL87" s="10" t="s">
        <v>1640</v>
      </c>
      <c r="AM87" s="207">
        <v>0</v>
      </c>
      <c r="AN87" s="207">
        <v>0.1</v>
      </c>
      <c r="AO87" s="10"/>
      <c r="AP87" s="207" t="s">
        <v>1378</v>
      </c>
      <c r="AQ87" s="8">
        <v>1.93</v>
      </c>
      <c r="AR87" s="207" t="s">
        <v>1354</v>
      </c>
      <c r="AS87" s="165">
        <v>674</v>
      </c>
      <c r="AT87" s="207">
        <v>463</v>
      </c>
      <c r="AU87" s="207">
        <v>61</v>
      </c>
      <c r="AV87" s="207" t="s">
        <v>247</v>
      </c>
      <c r="AW87" s="165">
        <v>95989</v>
      </c>
      <c r="AX87" s="207" t="s">
        <v>1369</v>
      </c>
      <c r="AY87" s="165">
        <v>90351276</v>
      </c>
      <c r="AZ87" s="165"/>
      <c r="BA87" s="42" t="s">
        <v>62</v>
      </c>
      <c r="BB87" s="217" t="s">
        <v>1928</v>
      </c>
    </row>
    <row r="88" spans="1:54" s="2" customFormat="1" ht="12" x14ac:dyDescent="0.25">
      <c r="A88" s="169"/>
      <c r="B88" s="182">
        <v>78</v>
      </c>
      <c r="C88" s="207" t="s">
        <v>267</v>
      </c>
      <c r="D88" s="207" t="s">
        <v>1318</v>
      </c>
      <c r="E88" s="42" t="s">
        <v>1929</v>
      </c>
      <c r="F88" s="42" t="s">
        <v>2002</v>
      </c>
      <c r="G88" s="42" t="s">
        <v>1930</v>
      </c>
      <c r="H88" s="346"/>
      <c r="I88" s="317"/>
      <c r="J88" s="8">
        <v>0.52</v>
      </c>
      <c r="K88" s="8">
        <v>0.57999999999999996</v>
      </c>
      <c r="L88" s="315"/>
      <c r="M88" s="315"/>
      <c r="N88" s="312"/>
      <c r="O88" s="207" t="s">
        <v>1642</v>
      </c>
      <c r="P88" s="42" t="s">
        <v>62</v>
      </c>
      <c r="Q88" s="207"/>
      <c r="R88" s="207">
        <v>1</v>
      </c>
      <c r="S88" s="207">
        <v>95</v>
      </c>
      <c r="T88" s="207">
        <v>189</v>
      </c>
      <c r="U88" s="177">
        <v>1</v>
      </c>
      <c r="V88" s="162" t="s">
        <v>269</v>
      </c>
      <c r="W88" s="10">
        <v>0</v>
      </c>
      <c r="X88" s="207">
        <v>1</v>
      </c>
      <c r="Y88" s="324"/>
      <c r="Z88" s="332"/>
      <c r="AA88" s="328"/>
      <c r="AB88" s="321"/>
      <c r="AC88" s="321"/>
      <c r="AD88" s="330"/>
      <c r="AE88" s="332"/>
      <c r="AF88" s="328"/>
      <c r="AG88" s="207" t="s">
        <v>1332</v>
      </c>
      <c r="AH88" s="182">
        <v>9</v>
      </c>
      <c r="AI88" s="100">
        <v>0</v>
      </c>
      <c r="AJ88" s="100">
        <v>1</v>
      </c>
      <c r="AK88" s="100">
        <v>1</v>
      </c>
      <c r="AL88" s="10" t="s">
        <v>1646</v>
      </c>
      <c r="AM88" s="207">
        <v>148.88999999999999</v>
      </c>
      <c r="AN88" s="207">
        <v>132.72999999999999</v>
      </c>
      <c r="AO88" s="10"/>
      <c r="AP88" s="207" t="s">
        <v>1647</v>
      </c>
      <c r="AQ88" s="8">
        <v>148.88999999999999</v>
      </c>
      <c r="AR88" s="207" t="s">
        <v>1648</v>
      </c>
      <c r="AS88" s="165">
        <v>656</v>
      </c>
      <c r="AT88" s="207" t="s">
        <v>255</v>
      </c>
      <c r="AU88" s="207">
        <v>60</v>
      </c>
      <c r="AV88" s="207" t="s">
        <v>1647</v>
      </c>
      <c r="AW88" s="165">
        <v>173905</v>
      </c>
      <c r="AX88" s="207" t="s">
        <v>1649</v>
      </c>
      <c r="AY88" s="165">
        <v>83389349</v>
      </c>
      <c r="AZ88" s="165"/>
      <c r="BA88" s="42" t="s">
        <v>62</v>
      </c>
      <c r="BB88" s="217" t="s">
        <v>1928</v>
      </c>
    </row>
    <row r="89" spans="1:54" s="2" customFormat="1" ht="12" x14ac:dyDescent="0.25">
      <c r="A89" s="169"/>
      <c r="B89" s="182">
        <v>79</v>
      </c>
      <c r="C89" s="207" t="s">
        <v>1318</v>
      </c>
      <c r="D89" s="207" t="s">
        <v>267</v>
      </c>
      <c r="E89" s="42" t="s">
        <v>1931</v>
      </c>
      <c r="F89" s="42" t="s">
        <v>2003</v>
      </c>
      <c r="G89" s="42" t="s">
        <v>1932</v>
      </c>
      <c r="H89" s="346">
        <v>10</v>
      </c>
      <c r="I89" s="317" t="s">
        <v>1644</v>
      </c>
      <c r="J89" s="8">
        <v>0.45</v>
      </c>
      <c r="K89" s="8">
        <v>0.23</v>
      </c>
      <c r="L89" s="315">
        <f>(J89+J90)/2</f>
        <v>0.47499999999999998</v>
      </c>
      <c r="M89" s="315">
        <f>(K89+K90)/2</f>
        <v>0.21500000000000002</v>
      </c>
      <c r="N89" s="312">
        <f t="shared" ref="N89" si="116">(L89+M89)/2</f>
        <v>0.34499999999999997</v>
      </c>
      <c r="O89" s="207" t="s">
        <v>1650</v>
      </c>
      <c r="P89" s="42" t="s">
        <v>137</v>
      </c>
      <c r="Q89" s="207"/>
      <c r="R89" s="207">
        <v>1</v>
      </c>
      <c r="S89" s="207">
        <v>64</v>
      </c>
      <c r="T89" s="207">
        <v>128</v>
      </c>
      <c r="U89" s="177">
        <v>1</v>
      </c>
      <c r="V89" s="162" t="s">
        <v>269</v>
      </c>
      <c r="W89" s="10">
        <v>0</v>
      </c>
      <c r="X89" s="207">
        <v>1</v>
      </c>
      <c r="Y89" s="323">
        <v>1.5</v>
      </c>
      <c r="Z89" s="331" t="s">
        <v>269</v>
      </c>
      <c r="AA89" s="327">
        <v>0.5</v>
      </c>
      <c r="AB89" s="321">
        <v>1</v>
      </c>
      <c r="AC89" s="321">
        <v>0</v>
      </c>
      <c r="AD89" s="329">
        <f t="shared" ref="AD89" si="117">AD87+Y89</f>
        <v>47.5</v>
      </c>
      <c r="AE89" s="331" t="s">
        <v>269</v>
      </c>
      <c r="AF89" s="327">
        <f t="shared" ref="AF89" si="118">AF87+AA89</f>
        <v>32.5</v>
      </c>
      <c r="AG89" s="207" t="s">
        <v>1332</v>
      </c>
      <c r="AH89" s="182">
        <v>8</v>
      </c>
      <c r="AI89" s="100">
        <v>0</v>
      </c>
      <c r="AJ89" s="100">
        <v>0</v>
      </c>
      <c r="AK89" s="100">
        <v>0</v>
      </c>
      <c r="AL89" s="10" t="s">
        <v>1645</v>
      </c>
      <c r="AM89" s="207">
        <v>132.47999999999999</v>
      </c>
      <c r="AN89" s="207">
        <v>15.4</v>
      </c>
      <c r="AO89" s="10"/>
      <c r="AP89" s="207" t="s">
        <v>27</v>
      </c>
      <c r="AQ89" s="8">
        <v>132.47999999999999</v>
      </c>
      <c r="AR89" s="207" t="s">
        <v>1347</v>
      </c>
      <c r="AS89" s="165">
        <v>1074</v>
      </c>
      <c r="AT89" s="207" t="s">
        <v>293</v>
      </c>
      <c r="AU89" s="207">
        <v>54</v>
      </c>
      <c r="AV89" s="207" t="s">
        <v>177</v>
      </c>
      <c r="AW89" s="165">
        <v>122264</v>
      </c>
      <c r="AX89" s="207" t="s">
        <v>20</v>
      </c>
      <c r="AY89" s="165">
        <v>216723755</v>
      </c>
      <c r="AZ89" s="165"/>
      <c r="BA89" s="42" t="s">
        <v>137</v>
      </c>
      <c r="BB89" s="217" t="s">
        <v>1933</v>
      </c>
    </row>
    <row r="90" spans="1:54" s="2" customFormat="1" ht="12" x14ac:dyDescent="0.25">
      <c r="A90" s="169"/>
      <c r="B90" s="182">
        <v>80</v>
      </c>
      <c r="C90" s="207" t="s">
        <v>267</v>
      </c>
      <c r="D90" s="207" t="s">
        <v>1318</v>
      </c>
      <c r="E90" s="42" t="s">
        <v>1934</v>
      </c>
      <c r="F90" s="42" t="s">
        <v>2003</v>
      </c>
      <c r="G90" s="42" t="s">
        <v>1935</v>
      </c>
      <c r="H90" s="346"/>
      <c r="I90" s="317"/>
      <c r="J90" s="8">
        <v>0.5</v>
      </c>
      <c r="K90" s="8">
        <v>0.2</v>
      </c>
      <c r="L90" s="315"/>
      <c r="M90" s="315"/>
      <c r="N90" s="312"/>
      <c r="O90" s="207" t="s">
        <v>1490</v>
      </c>
      <c r="P90" s="42" t="s">
        <v>137</v>
      </c>
      <c r="Q90" s="207"/>
      <c r="R90" s="207">
        <v>1</v>
      </c>
      <c r="S90" s="207">
        <v>130</v>
      </c>
      <c r="T90" s="207">
        <v>260</v>
      </c>
      <c r="U90" s="177" t="s">
        <v>1336</v>
      </c>
      <c r="V90" s="162" t="s">
        <v>269</v>
      </c>
      <c r="W90" s="10" t="s">
        <v>1336</v>
      </c>
      <c r="X90" s="207"/>
      <c r="Y90" s="324"/>
      <c r="Z90" s="332"/>
      <c r="AA90" s="328"/>
      <c r="AB90" s="321"/>
      <c r="AC90" s="321"/>
      <c r="AD90" s="330"/>
      <c r="AE90" s="332"/>
      <c r="AF90" s="328"/>
      <c r="AG90" s="207" t="s">
        <v>1331</v>
      </c>
      <c r="AH90" s="182">
        <v>18</v>
      </c>
      <c r="AI90" s="100">
        <v>0</v>
      </c>
      <c r="AJ90" s="100">
        <v>1</v>
      </c>
      <c r="AK90" s="100">
        <v>1</v>
      </c>
      <c r="AL90" s="10" t="s">
        <v>1651</v>
      </c>
      <c r="AM90" s="207">
        <v>-0.03</v>
      </c>
      <c r="AN90" s="207">
        <v>0</v>
      </c>
      <c r="AO90" s="10"/>
      <c r="AP90" s="207" t="s">
        <v>1381</v>
      </c>
      <c r="AQ90" s="8">
        <v>0.86</v>
      </c>
      <c r="AR90" s="207" t="s">
        <v>1349</v>
      </c>
      <c r="AS90" s="165">
        <v>730</v>
      </c>
      <c r="AT90" s="207" t="s">
        <v>1652</v>
      </c>
      <c r="AU90" s="207">
        <v>92</v>
      </c>
      <c r="AV90" s="207" t="s">
        <v>1653</v>
      </c>
      <c r="AW90" s="165">
        <v>171423</v>
      </c>
      <c r="AX90" s="207" t="s">
        <v>1654</v>
      </c>
      <c r="AY90" s="165">
        <v>6785716</v>
      </c>
      <c r="AZ90" s="165"/>
      <c r="BA90" s="42" t="s">
        <v>137</v>
      </c>
      <c r="BB90" s="217" t="s">
        <v>1933</v>
      </c>
    </row>
    <row r="91" spans="1:54" s="2" customFormat="1" ht="12" x14ac:dyDescent="0.25">
      <c r="A91" s="169"/>
      <c r="B91" s="182">
        <v>81</v>
      </c>
      <c r="C91" s="207" t="s">
        <v>1318</v>
      </c>
      <c r="D91" s="207" t="s">
        <v>267</v>
      </c>
      <c r="E91" s="42" t="s">
        <v>1936</v>
      </c>
      <c r="F91" s="42" t="s">
        <v>2003</v>
      </c>
      <c r="G91" s="42" t="s">
        <v>1937</v>
      </c>
      <c r="H91" s="346">
        <v>14</v>
      </c>
      <c r="I91" s="317" t="s">
        <v>1655</v>
      </c>
      <c r="J91" s="8">
        <v>0.96</v>
      </c>
      <c r="K91" s="8">
        <v>0.22</v>
      </c>
      <c r="L91" s="315">
        <f>(J91+J92)/2</f>
        <v>0.65500000000000003</v>
      </c>
      <c r="M91" s="315">
        <f>(K91+K92)/2</f>
        <v>0.315</v>
      </c>
      <c r="N91" s="312">
        <f t="shared" ref="N91" si="119">(L91+M91)/2</f>
        <v>0.48499999999999999</v>
      </c>
      <c r="O91" s="207" t="s">
        <v>1656</v>
      </c>
      <c r="P91" s="42" t="s">
        <v>238</v>
      </c>
      <c r="Q91" s="207"/>
      <c r="R91" s="207">
        <v>1</v>
      </c>
      <c r="S91" s="207">
        <v>45</v>
      </c>
      <c r="T91" s="207">
        <v>90</v>
      </c>
      <c r="U91" s="177">
        <v>1</v>
      </c>
      <c r="V91" s="162" t="s">
        <v>269</v>
      </c>
      <c r="W91" s="10">
        <v>0</v>
      </c>
      <c r="X91" s="207">
        <v>1</v>
      </c>
      <c r="Y91" s="323">
        <v>1.5</v>
      </c>
      <c r="Z91" s="331" t="s">
        <v>269</v>
      </c>
      <c r="AA91" s="327">
        <v>0.5</v>
      </c>
      <c r="AB91" s="321">
        <v>1</v>
      </c>
      <c r="AC91" s="321">
        <v>0</v>
      </c>
      <c r="AD91" s="329">
        <f t="shared" ref="AD91" si="120">AD89+Y91</f>
        <v>49</v>
      </c>
      <c r="AE91" s="331" t="s">
        <v>269</v>
      </c>
      <c r="AF91" s="327">
        <f t="shared" ref="AF91" si="121">AF89+AA91</f>
        <v>33</v>
      </c>
      <c r="AG91" s="207" t="s">
        <v>1332</v>
      </c>
      <c r="AH91" s="182">
        <v>11</v>
      </c>
      <c r="AI91" s="100">
        <v>0</v>
      </c>
      <c r="AJ91" s="100">
        <v>0</v>
      </c>
      <c r="AK91" s="100">
        <v>0</v>
      </c>
      <c r="AL91" s="10" t="s">
        <v>1658</v>
      </c>
      <c r="AM91" s="207">
        <v>15.86</v>
      </c>
      <c r="AN91" s="207">
        <v>13.67</v>
      </c>
      <c r="AO91" s="10"/>
      <c r="AP91" s="207" t="s">
        <v>1389</v>
      </c>
      <c r="AQ91" s="8">
        <v>15.86</v>
      </c>
      <c r="AR91" s="207" t="s">
        <v>1622</v>
      </c>
      <c r="AS91" s="165">
        <v>707</v>
      </c>
      <c r="AT91" s="207" t="s">
        <v>1395</v>
      </c>
      <c r="AU91" s="207">
        <v>99</v>
      </c>
      <c r="AV91" s="207" t="s">
        <v>42</v>
      </c>
      <c r="AW91" s="165">
        <v>117772</v>
      </c>
      <c r="AX91" s="207" t="s">
        <v>156</v>
      </c>
      <c r="AY91" s="165">
        <v>138444602</v>
      </c>
      <c r="AZ91" s="165"/>
      <c r="BA91" s="42" t="s">
        <v>238</v>
      </c>
      <c r="BB91" s="217" t="s">
        <v>1938</v>
      </c>
    </row>
    <row r="92" spans="1:54" s="2" customFormat="1" ht="12" x14ac:dyDescent="0.25">
      <c r="A92" s="169"/>
      <c r="B92" s="182">
        <v>82</v>
      </c>
      <c r="C92" s="207" t="s">
        <v>267</v>
      </c>
      <c r="D92" s="207" t="s">
        <v>1318</v>
      </c>
      <c r="E92" s="42" t="s">
        <v>1939</v>
      </c>
      <c r="F92" s="42" t="s">
        <v>2003</v>
      </c>
      <c r="G92" s="42" t="s">
        <v>1940</v>
      </c>
      <c r="H92" s="346"/>
      <c r="I92" s="317"/>
      <c r="J92" s="8">
        <v>0.35</v>
      </c>
      <c r="K92" s="8">
        <v>0.41</v>
      </c>
      <c r="L92" s="315"/>
      <c r="M92" s="315"/>
      <c r="N92" s="312"/>
      <c r="O92" s="207" t="s">
        <v>1657</v>
      </c>
      <c r="P92" s="42" t="s">
        <v>238</v>
      </c>
      <c r="Q92" s="207"/>
      <c r="R92" s="207">
        <v>1</v>
      </c>
      <c r="S92" s="207">
        <v>66</v>
      </c>
      <c r="T92" s="207">
        <v>132</v>
      </c>
      <c r="U92" s="177" t="s">
        <v>1336</v>
      </c>
      <c r="V92" s="162" t="s">
        <v>269</v>
      </c>
      <c r="W92" s="10" t="s">
        <v>1336</v>
      </c>
      <c r="X92" s="207"/>
      <c r="Y92" s="324"/>
      <c r="Z92" s="332"/>
      <c r="AA92" s="328"/>
      <c r="AB92" s="321"/>
      <c r="AC92" s="321"/>
      <c r="AD92" s="330"/>
      <c r="AE92" s="332"/>
      <c r="AF92" s="328"/>
      <c r="AG92" s="207" t="s">
        <v>1614</v>
      </c>
      <c r="AH92" s="182">
        <v>5</v>
      </c>
      <c r="AI92" s="100">
        <v>1</v>
      </c>
      <c r="AJ92" s="100">
        <v>1</v>
      </c>
      <c r="AK92" s="100">
        <v>0</v>
      </c>
      <c r="AL92" s="10" t="s">
        <v>1659</v>
      </c>
      <c r="AM92" s="207">
        <v>-0.01</v>
      </c>
      <c r="AN92" s="207">
        <v>0</v>
      </c>
      <c r="AO92" s="10"/>
      <c r="AP92" s="207" t="s">
        <v>1397</v>
      </c>
      <c r="AQ92" s="8">
        <v>1.04</v>
      </c>
      <c r="AR92" s="207" t="s">
        <v>1660</v>
      </c>
      <c r="AS92" s="165">
        <v>1023</v>
      </c>
      <c r="AT92" s="207" t="s">
        <v>90</v>
      </c>
      <c r="AU92" s="207">
        <v>127</v>
      </c>
      <c r="AV92" s="207" t="s">
        <v>27</v>
      </c>
      <c r="AW92" s="165">
        <v>276498</v>
      </c>
      <c r="AX92" s="207" t="s">
        <v>241</v>
      </c>
      <c r="AY92" s="165">
        <v>84510714</v>
      </c>
      <c r="AZ92" s="165"/>
      <c r="BA92" s="42" t="s">
        <v>238</v>
      </c>
      <c r="BB92" s="217" t="s">
        <v>1938</v>
      </c>
    </row>
    <row r="93" spans="1:54" s="2" customFormat="1" ht="12" x14ac:dyDescent="0.25">
      <c r="A93" s="169"/>
      <c r="B93" s="182">
        <v>83</v>
      </c>
      <c r="C93" s="207" t="s">
        <v>1318</v>
      </c>
      <c r="D93" s="207" t="s">
        <v>267</v>
      </c>
      <c r="E93" s="42" t="s">
        <v>1941</v>
      </c>
      <c r="F93" s="42" t="s">
        <v>2003</v>
      </c>
      <c r="G93" s="42" t="s">
        <v>1942</v>
      </c>
      <c r="H93" s="346">
        <v>18</v>
      </c>
      <c r="I93" s="317" t="s">
        <v>1661</v>
      </c>
      <c r="J93" s="8">
        <v>0.44</v>
      </c>
      <c r="K93" s="8">
        <v>0.22</v>
      </c>
      <c r="L93" s="315">
        <f>(J93+J94)/2</f>
        <v>0.43</v>
      </c>
      <c r="M93" s="315">
        <f>(K93+K94)/2</f>
        <v>0.14500000000000002</v>
      </c>
      <c r="N93" s="312">
        <f t="shared" ref="N93" si="122">(L93+M93)/2</f>
        <v>0.28749999999999998</v>
      </c>
      <c r="O93" s="207" t="s">
        <v>1666</v>
      </c>
      <c r="P93" s="42" t="s">
        <v>271</v>
      </c>
      <c r="Q93" s="207"/>
      <c r="R93" s="207">
        <v>1</v>
      </c>
      <c r="S93" s="207">
        <v>98</v>
      </c>
      <c r="T93" s="207">
        <v>195</v>
      </c>
      <c r="U93" s="177" t="s">
        <v>1336</v>
      </c>
      <c r="V93" s="162" t="s">
        <v>269</v>
      </c>
      <c r="W93" s="10" t="s">
        <v>1336</v>
      </c>
      <c r="X93" s="207"/>
      <c r="Y93" s="323">
        <v>1</v>
      </c>
      <c r="Z93" s="331" t="s">
        <v>269</v>
      </c>
      <c r="AA93" s="327">
        <v>1</v>
      </c>
      <c r="AB93" s="321">
        <v>0</v>
      </c>
      <c r="AC93" s="321">
        <v>0</v>
      </c>
      <c r="AD93" s="329">
        <f t="shared" ref="AD93" si="123">AD91+Y93</f>
        <v>50</v>
      </c>
      <c r="AE93" s="331" t="s">
        <v>269</v>
      </c>
      <c r="AF93" s="327">
        <f t="shared" ref="AF93" si="124">AF91+AA93</f>
        <v>34</v>
      </c>
      <c r="AG93" s="207" t="s">
        <v>1614</v>
      </c>
      <c r="AH93" s="182">
        <v>5</v>
      </c>
      <c r="AI93" s="100">
        <v>1</v>
      </c>
      <c r="AJ93" s="100">
        <v>1</v>
      </c>
      <c r="AK93" s="100">
        <v>0</v>
      </c>
      <c r="AL93" s="10" t="s">
        <v>1662</v>
      </c>
      <c r="AM93" s="207">
        <v>0</v>
      </c>
      <c r="AN93" s="207">
        <v>0</v>
      </c>
      <c r="AO93" s="10"/>
      <c r="AP93" s="207" t="s">
        <v>38</v>
      </c>
      <c r="AQ93" s="8">
        <v>1.6</v>
      </c>
      <c r="AR93" s="207" t="s">
        <v>1364</v>
      </c>
      <c r="AS93" s="165">
        <v>1247</v>
      </c>
      <c r="AT93" s="207" t="s">
        <v>155</v>
      </c>
      <c r="AU93" s="207">
        <v>107</v>
      </c>
      <c r="AV93" s="207" t="s">
        <v>1663</v>
      </c>
      <c r="AW93" s="165">
        <v>251005</v>
      </c>
      <c r="AX93" s="207" t="s">
        <v>175</v>
      </c>
      <c r="AY93" s="165">
        <v>42035851</v>
      </c>
      <c r="AZ93" s="165"/>
      <c r="BA93" s="42" t="s">
        <v>271</v>
      </c>
      <c r="BB93" s="217" t="s">
        <v>1943</v>
      </c>
    </row>
    <row r="94" spans="1:54" s="2" customFormat="1" ht="12" x14ac:dyDescent="0.25">
      <c r="A94" s="169"/>
      <c r="B94" s="182">
        <v>84</v>
      </c>
      <c r="C94" s="207" t="s">
        <v>267</v>
      </c>
      <c r="D94" s="207" t="s">
        <v>1318</v>
      </c>
      <c r="E94" s="42" t="s">
        <v>1944</v>
      </c>
      <c r="F94" s="42" t="s">
        <v>2004</v>
      </c>
      <c r="G94" s="42" t="s">
        <v>1945</v>
      </c>
      <c r="H94" s="346"/>
      <c r="I94" s="317"/>
      <c r="J94" s="8">
        <v>0.42</v>
      </c>
      <c r="K94" s="8">
        <v>7.0000000000000007E-2</v>
      </c>
      <c r="L94" s="315"/>
      <c r="M94" s="315"/>
      <c r="N94" s="312"/>
      <c r="O94" s="207" t="s">
        <v>1667</v>
      </c>
      <c r="P94" s="42" t="s">
        <v>271</v>
      </c>
      <c r="Q94" s="207"/>
      <c r="R94" s="207">
        <v>1</v>
      </c>
      <c r="S94" s="207">
        <v>92</v>
      </c>
      <c r="T94" s="207">
        <v>184</v>
      </c>
      <c r="U94" s="177" t="s">
        <v>1336</v>
      </c>
      <c r="V94" s="162" t="s">
        <v>269</v>
      </c>
      <c r="W94" s="10" t="s">
        <v>1336</v>
      </c>
      <c r="X94" s="207"/>
      <c r="Y94" s="324"/>
      <c r="Z94" s="332"/>
      <c r="AA94" s="328"/>
      <c r="AB94" s="321"/>
      <c r="AC94" s="321"/>
      <c r="AD94" s="330"/>
      <c r="AE94" s="332"/>
      <c r="AF94" s="328"/>
      <c r="AG94" s="207" t="s">
        <v>1334</v>
      </c>
      <c r="AH94" s="182">
        <v>18</v>
      </c>
      <c r="AI94" s="100">
        <v>0</v>
      </c>
      <c r="AJ94" s="100">
        <v>0</v>
      </c>
      <c r="AK94" s="100">
        <v>0</v>
      </c>
      <c r="AL94" s="10" t="s">
        <v>1664</v>
      </c>
      <c r="AM94" s="207">
        <v>-0.14000000000000001</v>
      </c>
      <c r="AN94" s="207">
        <v>0</v>
      </c>
      <c r="AO94" s="10"/>
      <c r="AP94" s="207" t="s">
        <v>1622</v>
      </c>
      <c r="AQ94" s="8">
        <v>-0.73</v>
      </c>
      <c r="AR94" s="207" t="s">
        <v>1665</v>
      </c>
      <c r="AS94" s="165">
        <v>745</v>
      </c>
      <c r="AT94" s="207" t="s">
        <v>252</v>
      </c>
      <c r="AU94" s="207">
        <v>74</v>
      </c>
      <c r="AV94" s="207" t="s">
        <v>155</v>
      </c>
      <c r="AW94" s="165">
        <v>169727</v>
      </c>
      <c r="AX94" s="207" t="s">
        <v>252</v>
      </c>
      <c r="AY94" s="165">
        <v>8474093</v>
      </c>
      <c r="AZ94" s="165"/>
      <c r="BA94" s="42" t="s">
        <v>271</v>
      </c>
      <c r="BB94" s="217" t="s">
        <v>1943</v>
      </c>
    </row>
    <row r="95" spans="1:54" s="2" customFormat="1" ht="12" x14ac:dyDescent="0.25">
      <c r="A95" s="169"/>
      <c r="B95" s="182">
        <v>85</v>
      </c>
      <c r="C95" s="207" t="s">
        <v>1318</v>
      </c>
      <c r="D95" s="207" t="s">
        <v>267</v>
      </c>
      <c r="E95" s="42" t="s">
        <v>1946</v>
      </c>
      <c r="F95" s="42" t="s">
        <v>2004</v>
      </c>
      <c r="G95" s="42" t="s">
        <v>1947</v>
      </c>
      <c r="H95" s="346">
        <v>1</v>
      </c>
      <c r="I95" s="317" t="s">
        <v>1668</v>
      </c>
      <c r="J95" s="8">
        <v>0</v>
      </c>
      <c r="K95" s="8">
        <v>-0.24</v>
      </c>
      <c r="L95" s="315">
        <f>(J95+J96)/2</f>
        <v>0</v>
      </c>
      <c r="M95" s="315">
        <f>(K95+K96)/2</f>
        <v>-0.24</v>
      </c>
      <c r="N95" s="312">
        <f t="shared" ref="N95" si="125">(L95+M95)/2</f>
        <v>-0.12</v>
      </c>
      <c r="O95" s="207" t="s">
        <v>1671</v>
      </c>
      <c r="P95" s="42" t="s">
        <v>56</v>
      </c>
      <c r="Q95" s="207"/>
      <c r="R95" s="207">
        <v>1</v>
      </c>
      <c r="S95" s="207">
        <v>63</v>
      </c>
      <c r="T95" s="207">
        <v>125</v>
      </c>
      <c r="U95" s="177" t="s">
        <v>1336</v>
      </c>
      <c r="V95" s="162" t="s">
        <v>269</v>
      </c>
      <c r="W95" s="10" t="s">
        <v>1336</v>
      </c>
      <c r="X95" s="207"/>
      <c r="Y95" s="323">
        <v>1</v>
      </c>
      <c r="Z95" s="331" t="s">
        <v>269</v>
      </c>
      <c r="AA95" s="327">
        <v>1</v>
      </c>
      <c r="AB95" s="321">
        <v>0</v>
      </c>
      <c r="AC95" s="321">
        <v>0</v>
      </c>
      <c r="AD95" s="329">
        <f t="shared" ref="AD95" si="126">AD93+Y95</f>
        <v>51</v>
      </c>
      <c r="AE95" s="331" t="s">
        <v>269</v>
      </c>
      <c r="AF95" s="327">
        <f t="shared" ref="AF95" si="127">AF93+AA95</f>
        <v>35</v>
      </c>
      <c r="AG95" s="207" t="s">
        <v>1331</v>
      </c>
      <c r="AH95" s="182">
        <v>7</v>
      </c>
      <c r="AI95" s="100">
        <v>1</v>
      </c>
      <c r="AJ95" s="100">
        <v>1</v>
      </c>
      <c r="AK95" s="100">
        <v>0</v>
      </c>
      <c r="AL95" s="10" t="s">
        <v>1670</v>
      </c>
      <c r="AM95" s="207">
        <v>0</v>
      </c>
      <c r="AN95" s="207">
        <v>0.02</v>
      </c>
      <c r="AO95" s="10"/>
      <c r="AP95" s="207" t="s">
        <v>1552</v>
      </c>
      <c r="AQ95" s="8">
        <v>-0.31</v>
      </c>
      <c r="AR95" s="207" t="s">
        <v>1365</v>
      </c>
      <c r="AS95" s="165">
        <v>633</v>
      </c>
      <c r="AT95" s="207" t="s">
        <v>147</v>
      </c>
      <c r="AU95" s="207">
        <v>127</v>
      </c>
      <c r="AV95" s="207" t="s">
        <v>31</v>
      </c>
      <c r="AW95" s="165">
        <v>228068</v>
      </c>
      <c r="AX95" s="207" t="s">
        <v>34</v>
      </c>
      <c r="AY95" s="165">
        <v>455904300</v>
      </c>
      <c r="AZ95" s="165"/>
      <c r="BA95" s="42" t="s">
        <v>56</v>
      </c>
      <c r="BB95" s="217" t="s">
        <v>1948</v>
      </c>
    </row>
    <row r="96" spans="1:54" s="2" customFormat="1" ht="12" x14ac:dyDescent="0.25">
      <c r="A96" s="169"/>
      <c r="B96" s="182">
        <v>86</v>
      </c>
      <c r="C96" s="207" t="s">
        <v>267</v>
      </c>
      <c r="D96" s="207" t="s">
        <v>1318</v>
      </c>
      <c r="E96" s="42" t="s">
        <v>1949</v>
      </c>
      <c r="F96" s="42" t="s">
        <v>2004</v>
      </c>
      <c r="G96" s="42" t="s">
        <v>1950</v>
      </c>
      <c r="H96" s="346"/>
      <c r="I96" s="317"/>
      <c r="J96" s="8">
        <v>0</v>
      </c>
      <c r="K96" s="8">
        <v>-0.24</v>
      </c>
      <c r="L96" s="315"/>
      <c r="M96" s="315"/>
      <c r="N96" s="312"/>
      <c r="O96" s="207" t="s">
        <v>1672</v>
      </c>
      <c r="P96" s="42" t="s">
        <v>56</v>
      </c>
      <c r="Q96" s="207"/>
      <c r="R96" s="207">
        <v>1</v>
      </c>
      <c r="S96" s="207">
        <v>56</v>
      </c>
      <c r="T96" s="207">
        <v>111</v>
      </c>
      <c r="U96" s="177" t="s">
        <v>1336</v>
      </c>
      <c r="V96" s="162" t="s">
        <v>269</v>
      </c>
      <c r="W96" s="10" t="s">
        <v>1336</v>
      </c>
      <c r="X96" s="207"/>
      <c r="Y96" s="324"/>
      <c r="Z96" s="332"/>
      <c r="AA96" s="328"/>
      <c r="AB96" s="321"/>
      <c r="AC96" s="321"/>
      <c r="AD96" s="330"/>
      <c r="AE96" s="332"/>
      <c r="AF96" s="328"/>
      <c r="AG96" s="207" t="s">
        <v>1331</v>
      </c>
      <c r="AH96" s="182">
        <v>10</v>
      </c>
      <c r="AI96" s="100">
        <v>0</v>
      </c>
      <c r="AJ96" s="100">
        <v>1</v>
      </c>
      <c r="AK96" s="100">
        <v>1</v>
      </c>
      <c r="AL96" s="10" t="s">
        <v>1673</v>
      </c>
      <c r="AM96" s="207">
        <v>-0.01</v>
      </c>
      <c r="AN96" s="207">
        <v>0</v>
      </c>
      <c r="AO96" s="10"/>
      <c r="AP96" s="207" t="s">
        <v>1674</v>
      </c>
      <c r="AQ96" s="8">
        <v>-0.47</v>
      </c>
      <c r="AR96" s="207" t="s">
        <v>1578</v>
      </c>
      <c r="AS96" s="165">
        <v>971</v>
      </c>
      <c r="AT96" s="207" t="s">
        <v>254</v>
      </c>
      <c r="AU96" s="207">
        <v>103</v>
      </c>
      <c r="AV96" s="207" t="s">
        <v>15</v>
      </c>
      <c r="AW96" s="165">
        <v>140047</v>
      </c>
      <c r="AX96" s="207" t="s">
        <v>239</v>
      </c>
      <c r="AY96" s="165">
        <v>309164398</v>
      </c>
      <c r="AZ96" s="165"/>
      <c r="BA96" s="42" t="s">
        <v>56</v>
      </c>
      <c r="BB96" s="217" t="s">
        <v>1951</v>
      </c>
    </row>
    <row r="97" spans="1:54" s="2" customFormat="1" ht="12" x14ac:dyDescent="0.25">
      <c r="A97" s="169"/>
      <c r="B97" s="182">
        <v>87</v>
      </c>
      <c r="C97" s="207" t="s">
        <v>1318</v>
      </c>
      <c r="D97" s="207" t="s">
        <v>267</v>
      </c>
      <c r="E97" s="42" t="s">
        <v>1952</v>
      </c>
      <c r="F97" s="42" t="s">
        <v>2004</v>
      </c>
      <c r="G97" s="42" t="s">
        <v>1953</v>
      </c>
      <c r="H97" s="346">
        <v>9</v>
      </c>
      <c r="I97" s="317" t="s">
        <v>1675</v>
      </c>
      <c r="J97" s="8">
        <v>-0.28000000000000003</v>
      </c>
      <c r="K97" s="8">
        <v>-0.33</v>
      </c>
      <c r="L97" s="315">
        <f>(J97+J98)/2</f>
        <v>-0.245</v>
      </c>
      <c r="M97" s="315">
        <f>(K97+K98)/2</f>
        <v>-0.44999999999999996</v>
      </c>
      <c r="N97" s="312">
        <f t="shared" ref="N97" si="128">(L97+M97)/2</f>
        <v>-0.34749999999999998</v>
      </c>
      <c r="O97" s="207" t="s">
        <v>1677</v>
      </c>
      <c r="P97" s="42" t="s">
        <v>85</v>
      </c>
      <c r="Q97" s="207"/>
      <c r="R97" s="207">
        <v>1</v>
      </c>
      <c r="S97" s="207">
        <v>47</v>
      </c>
      <c r="T97" s="207">
        <v>94</v>
      </c>
      <c r="U97" s="177" t="s">
        <v>1336</v>
      </c>
      <c r="V97" s="162" t="s">
        <v>269</v>
      </c>
      <c r="W97" s="10" t="s">
        <v>1336</v>
      </c>
      <c r="X97" s="207"/>
      <c r="Y97" s="323">
        <v>1</v>
      </c>
      <c r="Z97" s="331" t="s">
        <v>269</v>
      </c>
      <c r="AA97" s="327">
        <v>1</v>
      </c>
      <c r="AB97" s="321">
        <v>0</v>
      </c>
      <c r="AC97" s="321">
        <v>0</v>
      </c>
      <c r="AD97" s="329">
        <f t="shared" ref="AD97" si="129">AD95+Y97</f>
        <v>52</v>
      </c>
      <c r="AE97" s="331" t="s">
        <v>269</v>
      </c>
      <c r="AF97" s="327">
        <f t="shared" ref="AF97" si="130">AF95+AA97</f>
        <v>36</v>
      </c>
      <c r="AG97" s="207" t="s">
        <v>1334</v>
      </c>
      <c r="AH97" s="182">
        <v>15</v>
      </c>
      <c r="AI97" s="100">
        <v>0</v>
      </c>
      <c r="AJ97" s="100">
        <v>0</v>
      </c>
      <c r="AK97" s="100">
        <v>0</v>
      </c>
      <c r="AL97" s="10" t="s">
        <v>1676</v>
      </c>
      <c r="AM97" s="207">
        <v>0</v>
      </c>
      <c r="AN97" s="207">
        <v>0.11</v>
      </c>
      <c r="AO97" s="10"/>
      <c r="AP97" s="207" t="s">
        <v>1352</v>
      </c>
      <c r="AQ97" s="8">
        <v>-0.56000000000000005</v>
      </c>
      <c r="AR97" s="207" t="s">
        <v>1665</v>
      </c>
      <c r="AS97" s="165">
        <v>731</v>
      </c>
      <c r="AT97" s="207" t="s">
        <v>21</v>
      </c>
      <c r="AU97" s="207">
        <v>88</v>
      </c>
      <c r="AV97" s="207" t="s">
        <v>1369</v>
      </c>
      <c r="AW97" s="165">
        <v>153713</v>
      </c>
      <c r="AX97" s="207" t="s">
        <v>284</v>
      </c>
      <c r="AY97" s="165">
        <v>310165971</v>
      </c>
      <c r="AZ97" s="165"/>
      <c r="BA97" s="42" t="s">
        <v>85</v>
      </c>
      <c r="BB97" s="217" t="s">
        <v>1954</v>
      </c>
    </row>
    <row r="98" spans="1:54" s="2" customFormat="1" ht="12" x14ac:dyDescent="0.25">
      <c r="A98" s="169"/>
      <c r="B98" s="182">
        <v>88</v>
      </c>
      <c r="C98" s="207" t="s">
        <v>267</v>
      </c>
      <c r="D98" s="207" t="s">
        <v>1318</v>
      </c>
      <c r="E98" s="42" t="s">
        <v>1955</v>
      </c>
      <c r="F98" s="42" t="s">
        <v>2004</v>
      </c>
      <c r="G98" s="42" t="s">
        <v>1956</v>
      </c>
      <c r="H98" s="346"/>
      <c r="I98" s="317"/>
      <c r="J98" s="8">
        <v>-0.21</v>
      </c>
      <c r="K98" s="8">
        <v>-0.56999999999999995</v>
      </c>
      <c r="L98" s="315"/>
      <c r="M98" s="315"/>
      <c r="N98" s="312"/>
      <c r="O98" s="207" t="s">
        <v>1678</v>
      </c>
      <c r="P98" s="42" t="s">
        <v>85</v>
      </c>
      <c r="Q98" s="207"/>
      <c r="R98" s="207">
        <v>1</v>
      </c>
      <c r="S98" s="207">
        <v>66</v>
      </c>
      <c r="T98" s="207">
        <v>132</v>
      </c>
      <c r="U98" s="177" t="s">
        <v>1336</v>
      </c>
      <c r="V98" s="162" t="s">
        <v>269</v>
      </c>
      <c r="W98" s="10" t="s">
        <v>1336</v>
      </c>
      <c r="X98" s="207"/>
      <c r="Y98" s="324"/>
      <c r="Z98" s="332"/>
      <c r="AA98" s="328"/>
      <c r="AB98" s="321"/>
      <c r="AC98" s="321"/>
      <c r="AD98" s="330"/>
      <c r="AE98" s="332"/>
      <c r="AF98" s="328"/>
      <c r="AG98" s="207" t="s">
        <v>1614</v>
      </c>
      <c r="AH98" s="182">
        <v>5</v>
      </c>
      <c r="AI98" s="100">
        <v>1</v>
      </c>
      <c r="AJ98" s="100">
        <v>1</v>
      </c>
      <c r="AK98" s="100">
        <v>0</v>
      </c>
      <c r="AL98" s="10" t="s">
        <v>1679</v>
      </c>
      <c r="AM98" s="207">
        <v>0</v>
      </c>
      <c r="AN98" s="207">
        <v>0</v>
      </c>
      <c r="AO98" s="10"/>
      <c r="AP98" s="207" t="s">
        <v>1366</v>
      </c>
      <c r="AQ98" s="8">
        <v>-0.75</v>
      </c>
      <c r="AR98" s="207" t="s">
        <v>1680</v>
      </c>
      <c r="AS98" s="165">
        <v>584</v>
      </c>
      <c r="AT98" s="207" t="s">
        <v>177</v>
      </c>
      <c r="AU98" s="207">
        <v>127</v>
      </c>
      <c r="AV98" s="207" t="s">
        <v>6</v>
      </c>
      <c r="AW98" s="165">
        <v>280963</v>
      </c>
      <c r="AX98" s="207" t="s">
        <v>22</v>
      </c>
      <c r="AY98" s="165">
        <v>370675815</v>
      </c>
      <c r="AZ98" s="165"/>
      <c r="BA98" s="42" t="s">
        <v>85</v>
      </c>
      <c r="BB98" s="217" t="s">
        <v>1954</v>
      </c>
    </row>
    <row r="99" spans="1:54" s="2" customFormat="1" ht="12" x14ac:dyDescent="0.25">
      <c r="A99" s="169"/>
      <c r="B99" s="182">
        <v>89</v>
      </c>
      <c r="C99" s="207" t="s">
        <v>1318</v>
      </c>
      <c r="D99" s="207" t="s">
        <v>267</v>
      </c>
      <c r="E99" s="42" t="s">
        <v>1957</v>
      </c>
      <c r="F99" s="42" t="s">
        <v>2004</v>
      </c>
      <c r="G99" s="42" t="s">
        <v>1958</v>
      </c>
      <c r="H99" s="346">
        <v>10</v>
      </c>
      <c r="I99" s="317" t="s">
        <v>1681</v>
      </c>
      <c r="J99" s="8">
        <v>0.66</v>
      </c>
      <c r="K99" s="8">
        <v>0.33</v>
      </c>
      <c r="L99" s="315">
        <f>(J99+J100)/2</f>
        <v>0.56499999999999995</v>
      </c>
      <c r="M99" s="315">
        <f>(K99+K100)/2</f>
        <v>0.245</v>
      </c>
      <c r="N99" s="312">
        <f t="shared" ref="N99" si="131">(L99+M99)/2</f>
        <v>0.40499999999999997</v>
      </c>
      <c r="O99" s="207" t="s">
        <v>1489</v>
      </c>
      <c r="P99" s="42" t="s">
        <v>172</v>
      </c>
      <c r="Q99" s="207"/>
      <c r="R99" s="207">
        <v>1</v>
      </c>
      <c r="S99" s="207">
        <v>102</v>
      </c>
      <c r="T99" s="207">
        <v>213</v>
      </c>
      <c r="U99" s="177" t="s">
        <v>1336</v>
      </c>
      <c r="V99" s="162" t="s">
        <v>269</v>
      </c>
      <c r="W99" s="10" t="s">
        <v>1336</v>
      </c>
      <c r="X99" s="207"/>
      <c r="Y99" s="323">
        <v>1</v>
      </c>
      <c r="Z99" s="331" t="s">
        <v>269</v>
      </c>
      <c r="AA99" s="327">
        <v>1</v>
      </c>
      <c r="AB99" s="321">
        <v>0</v>
      </c>
      <c r="AC99" s="321">
        <v>0</v>
      </c>
      <c r="AD99" s="329">
        <f t="shared" ref="AD99" si="132">AD97+Y99</f>
        <v>53</v>
      </c>
      <c r="AE99" s="331" t="s">
        <v>269</v>
      </c>
      <c r="AF99" s="327">
        <f t="shared" ref="AF99" si="133">AF97+AA99</f>
        <v>37</v>
      </c>
      <c r="AG99" s="207" t="s">
        <v>1614</v>
      </c>
      <c r="AH99" s="182">
        <v>5</v>
      </c>
      <c r="AI99" s="100">
        <v>1</v>
      </c>
      <c r="AJ99" s="100">
        <v>1</v>
      </c>
      <c r="AK99" s="100">
        <v>0</v>
      </c>
      <c r="AL99" s="10" t="s">
        <v>1682</v>
      </c>
      <c r="AM99" s="207">
        <v>0</v>
      </c>
      <c r="AN99" s="207">
        <v>0</v>
      </c>
      <c r="AO99" s="10"/>
      <c r="AP99" s="207" t="s">
        <v>1382</v>
      </c>
      <c r="AQ99" s="8">
        <v>2.88</v>
      </c>
      <c r="AR99" s="207" t="s">
        <v>1382</v>
      </c>
      <c r="AS99" s="165">
        <v>725</v>
      </c>
      <c r="AT99" s="207" t="s">
        <v>279</v>
      </c>
      <c r="AU99" s="207">
        <v>127</v>
      </c>
      <c r="AV99" s="207" t="s">
        <v>1683</v>
      </c>
      <c r="AW99" s="165">
        <v>177822</v>
      </c>
      <c r="AX99" s="207" t="s">
        <v>1356</v>
      </c>
      <c r="AY99" s="165">
        <v>216023893</v>
      </c>
      <c r="AZ99" s="165"/>
      <c r="BA99" s="42" t="s">
        <v>172</v>
      </c>
      <c r="BB99" s="217" t="s">
        <v>1129</v>
      </c>
    </row>
    <row r="100" spans="1:54" s="2" customFormat="1" ht="12" x14ac:dyDescent="0.25">
      <c r="A100" s="169"/>
      <c r="B100" s="182">
        <v>90</v>
      </c>
      <c r="C100" s="207" t="s">
        <v>267</v>
      </c>
      <c r="D100" s="207" t="s">
        <v>1318</v>
      </c>
      <c r="E100" s="42" t="s">
        <v>1959</v>
      </c>
      <c r="F100" s="42" t="s">
        <v>2005</v>
      </c>
      <c r="G100" s="42" t="s">
        <v>1960</v>
      </c>
      <c r="H100" s="346"/>
      <c r="I100" s="317"/>
      <c r="J100" s="8">
        <v>0.47</v>
      </c>
      <c r="K100" s="8">
        <v>0.16</v>
      </c>
      <c r="L100" s="315"/>
      <c r="M100" s="315"/>
      <c r="N100" s="312"/>
      <c r="O100" s="207" t="s">
        <v>1686</v>
      </c>
      <c r="P100" s="42" t="s">
        <v>172</v>
      </c>
      <c r="Q100" s="207"/>
      <c r="R100" s="207">
        <v>1</v>
      </c>
      <c r="S100" s="207">
        <v>77</v>
      </c>
      <c r="T100" s="207">
        <v>154</v>
      </c>
      <c r="U100" s="177" t="s">
        <v>1336</v>
      </c>
      <c r="V100" s="162" t="s">
        <v>269</v>
      </c>
      <c r="W100" s="10" t="s">
        <v>1336</v>
      </c>
      <c r="X100" s="207"/>
      <c r="Y100" s="324"/>
      <c r="Z100" s="332"/>
      <c r="AA100" s="328"/>
      <c r="AB100" s="321"/>
      <c r="AC100" s="321"/>
      <c r="AD100" s="330"/>
      <c r="AE100" s="332"/>
      <c r="AF100" s="328"/>
      <c r="AG100" s="207" t="s">
        <v>1614</v>
      </c>
      <c r="AH100" s="182">
        <v>5</v>
      </c>
      <c r="AI100" s="100">
        <v>1</v>
      </c>
      <c r="AJ100" s="100">
        <v>1</v>
      </c>
      <c r="AK100" s="100">
        <v>0</v>
      </c>
      <c r="AL100" s="10" t="s">
        <v>1684</v>
      </c>
      <c r="AM100" s="207">
        <v>-0.01</v>
      </c>
      <c r="AN100" s="207">
        <v>0</v>
      </c>
      <c r="AO100" s="10"/>
      <c r="AP100" s="207" t="s">
        <v>1349</v>
      </c>
      <c r="AQ100" s="8">
        <v>0.98</v>
      </c>
      <c r="AR100" s="207" t="s">
        <v>1366</v>
      </c>
      <c r="AS100" s="165">
        <v>670</v>
      </c>
      <c r="AT100" s="207" t="s">
        <v>1375</v>
      </c>
      <c r="AU100" s="207">
        <v>127</v>
      </c>
      <c r="AV100" s="207" t="s">
        <v>292</v>
      </c>
      <c r="AW100" s="165">
        <v>242436</v>
      </c>
      <c r="AX100" s="207" t="s">
        <v>148</v>
      </c>
      <c r="AY100" s="165">
        <v>74641520</v>
      </c>
      <c r="AZ100" s="165"/>
      <c r="BA100" s="42" t="s">
        <v>172</v>
      </c>
      <c r="BB100" s="217" t="s">
        <v>1129</v>
      </c>
    </row>
    <row r="101" spans="1:54" s="2" customFormat="1" ht="12" x14ac:dyDescent="0.25">
      <c r="A101" s="169"/>
      <c r="B101" s="182">
        <v>91</v>
      </c>
      <c r="C101" s="207" t="s">
        <v>1318</v>
      </c>
      <c r="D101" s="207" t="s">
        <v>267</v>
      </c>
      <c r="E101" s="42" t="s">
        <v>1961</v>
      </c>
      <c r="F101" s="42" t="s">
        <v>2005</v>
      </c>
      <c r="G101" s="42" t="s">
        <v>1962</v>
      </c>
      <c r="H101" s="346">
        <v>22</v>
      </c>
      <c r="I101" s="317" t="s">
        <v>1685</v>
      </c>
      <c r="J101" s="8">
        <v>0.55000000000000004</v>
      </c>
      <c r="K101" s="8">
        <v>0.16</v>
      </c>
      <c r="L101" s="315">
        <f>(J101+J102)/2</f>
        <v>0.4</v>
      </c>
      <c r="M101" s="315">
        <f>(K101+K102)/2</f>
        <v>0.13500000000000001</v>
      </c>
      <c r="N101" s="312">
        <f t="shared" ref="N101" si="134">(L101+M101)/2</f>
        <v>0.26750000000000002</v>
      </c>
      <c r="O101" s="207" t="s">
        <v>1693</v>
      </c>
      <c r="P101" s="42" t="s">
        <v>266</v>
      </c>
      <c r="Q101" s="207"/>
      <c r="R101" s="207">
        <v>1</v>
      </c>
      <c r="S101" s="207">
        <v>143</v>
      </c>
      <c r="T101" s="207">
        <v>285</v>
      </c>
      <c r="U101" s="177" t="s">
        <v>1336</v>
      </c>
      <c r="V101" s="162" t="s">
        <v>269</v>
      </c>
      <c r="W101" s="10" t="s">
        <v>1336</v>
      </c>
      <c r="X101" s="207"/>
      <c r="Y101" s="323">
        <v>1</v>
      </c>
      <c r="Z101" s="331" t="s">
        <v>269</v>
      </c>
      <c r="AA101" s="327">
        <v>1</v>
      </c>
      <c r="AB101" s="321">
        <v>0</v>
      </c>
      <c r="AC101" s="321">
        <v>0</v>
      </c>
      <c r="AD101" s="329">
        <f t="shared" ref="AD101" si="135">AD99+Y101</f>
        <v>54</v>
      </c>
      <c r="AE101" s="331" t="s">
        <v>269</v>
      </c>
      <c r="AF101" s="327">
        <f t="shared" ref="AF101" si="136">AF99+AA101</f>
        <v>38</v>
      </c>
      <c r="AG101" s="207" t="s">
        <v>1334</v>
      </c>
      <c r="AH101" s="182">
        <v>6</v>
      </c>
      <c r="AI101" s="100">
        <v>1</v>
      </c>
      <c r="AJ101" s="100">
        <v>1</v>
      </c>
      <c r="AK101" s="100">
        <v>0</v>
      </c>
      <c r="AL101" s="10" t="s">
        <v>1688</v>
      </c>
      <c r="AM101" s="207">
        <v>0</v>
      </c>
      <c r="AN101" s="207">
        <v>0</v>
      </c>
      <c r="AO101" s="10"/>
      <c r="AP101" s="207" t="s">
        <v>1361</v>
      </c>
      <c r="AQ101" s="8">
        <v>0.7</v>
      </c>
      <c r="AR101" s="207" t="s">
        <v>156</v>
      </c>
      <c r="AS101" s="165">
        <v>849</v>
      </c>
      <c r="AT101" s="207" t="s">
        <v>1687</v>
      </c>
      <c r="AU101" s="207">
        <v>127</v>
      </c>
      <c r="AV101" s="207" t="s">
        <v>1689</v>
      </c>
      <c r="AW101" s="165">
        <v>295239</v>
      </c>
      <c r="AX101" s="207" t="s">
        <v>1571</v>
      </c>
      <c r="AY101" s="165">
        <v>23232142</v>
      </c>
      <c r="AZ101" s="165"/>
      <c r="BA101" s="42" t="s">
        <v>266</v>
      </c>
      <c r="BB101" s="217" t="s">
        <v>1963</v>
      </c>
    </row>
    <row r="102" spans="1:54" s="2" customFormat="1" ht="12" x14ac:dyDescent="0.25">
      <c r="A102" s="169"/>
      <c r="B102" s="182">
        <v>92</v>
      </c>
      <c r="C102" s="207" t="s">
        <v>267</v>
      </c>
      <c r="D102" s="207" t="s">
        <v>1318</v>
      </c>
      <c r="E102" s="42" t="s">
        <v>1964</v>
      </c>
      <c r="F102" s="42" t="s">
        <v>2005</v>
      </c>
      <c r="G102" s="42" t="s">
        <v>1965</v>
      </c>
      <c r="H102" s="346"/>
      <c r="I102" s="317"/>
      <c r="J102" s="8">
        <v>0.25</v>
      </c>
      <c r="K102" s="8">
        <v>0.11</v>
      </c>
      <c r="L102" s="315"/>
      <c r="M102" s="315"/>
      <c r="N102" s="312"/>
      <c r="O102" s="207" t="s">
        <v>1694</v>
      </c>
      <c r="P102" s="42" t="s">
        <v>266</v>
      </c>
      <c r="Q102" s="207"/>
      <c r="R102" s="207">
        <v>1</v>
      </c>
      <c r="S102" s="207">
        <v>72</v>
      </c>
      <c r="T102" s="207">
        <v>143</v>
      </c>
      <c r="U102" s="177" t="s">
        <v>1336</v>
      </c>
      <c r="V102" s="162" t="s">
        <v>269</v>
      </c>
      <c r="W102" s="10" t="s">
        <v>1336</v>
      </c>
      <c r="X102" s="207"/>
      <c r="Y102" s="324"/>
      <c r="Z102" s="332"/>
      <c r="AA102" s="328"/>
      <c r="AB102" s="321"/>
      <c r="AC102" s="321"/>
      <c r="AD102" s="330"/>
      <c r="AE102" s="332"/>
      <c r="AF102" s="328"/>
      <c r="AG102" s="207" t="s">
        <v>1614</v>
      </c>
      <c r="AH102" s="182">
        <v>5</v>
      </c>
      <c r="AI102" s="100">
        <v>1</v>
      </c>
      <c r="AJ102" s="100">
        <v>1</v>
      </c>
      <c r="AK102" s="100">
        <v>0</v>
      </c>
      <c r="AL102" s="10" t="s">
        <v>1695</v>
      </c>
      <c r="AM102" s="207">
        <v>0</v>
      </c>
      <c r="AN102" s="207">
        <v>0</v>
      </c>
      <c r="AO102" s="10"/>
      <c r="AP102" s="207" t="s">
        <v>1394</v>
      </c>
      <c r="AQ102" s="8">
        <v>0.28999999999999998</v>
      </c>
      <c r="AR102" s="207" t="s">
        <v>1380</v>
      </c>
      <c r="AS102" s="165">
        <v>917</v>
      </c>
      <c r="AT102" s="207" t="s">
        <v>19</v>
      </c>
      <c r="AU102" s="207">
        <v>127</v>
      </c>
      <c r="AV102" s="207" t="s">
        <v>13</v>
      </c>
      <c r="AW102" s="165">
        <v>198795</v>
      </c>
      <c r="AX102" s="207" t="s">
        <v>41</v>
      </c>
      <c r="AY102" s="165">
        <v>261844849</v>
      </c>
      <c r="AZ102" s="165"/>
      <c r="BA102" s="42" t="s">
        <v>266</v>
      </c>
      <c r="BB102" s="217" t="s">
        <v>1963</v>
      </c>
    </row>
    <row r="103" spans="1:54" s="2" customFormat="1" ht="12" x14ac:dyDescent="0.25">
      <c r="A103" s="169"/>
      <c r="B103" s="182">
        <v>93</v>
      </c>
      <c r="C103" s="207" t="s">
        <v>1318</v>
      </c>
      <c r="D103" s="207" t="s">
        <v>267</v>
      </c>
      <c r="E103" s="42" t="s">
        <v>1966</v>
      </c>
      <c r="F103" s="42" t="s">
        <v>2005</v>
      </c>
      <c r="G103" s="42" t="s">
        <v>1967</v>
      </c>
      <c r="H103" s="346">
        <v>20</v>
      </c>
      <c r="I103" s="317" t="s">
        <v>1696</v>
      </c>
      <c r="J103" s="8">
        <v>0.69</v>
      </c>
      <c r="K103" s="8">
        <v>0.2</v>
      </c>
      <c r="L103" s="315">
        <f>(J103+J104)/2</f>
        <v>0.54499999999999993</v>
      </c>
      <c r="M103" s="315">
        <f>(K103+K104)/2</f>
        <v>0.30499999999999999</v>
      </c>
      <c r="N103" s="312">
        <f t="shared" ref="N103" si="137">(L103+M103)/2</f>
        <v>0.42499999999999993</v>
      </c>
      <c r="O103" s="207" t="s">
        <v>1699</v>
      </c>
      <c r="P103" s="42" t="s">
        <v>143</v>
      </c>
      <c r="Q103" s="207"/>
      <c r="R103" s="207">
        <v>1</v>
      </c>
      <c r="S103" s="207">
        <v>47</v>
      </c>
      <c r="T103" s="207">
        <v>93</v>
      </c>
      <c r="U103" s="177" t="s">
        <v>1336</v>
      </c>
      <c r="V103" s="162" t="s">
        <v>269</v>
      </c>
      <c r="W103" s="10" t="s">
        <v>1336</v>
      </c>
      <c r="X103" s="207"/>
      <c r="Y103" s="323">
        <v>1</v>
      </c>
      <c r="Z103" s="331" t="s">
        <v>269</v>
      </c>
      <c r="AA103" s="327">
        <v>1</v>
      </c>
      <c r="AB103" s="321">
        <v>0</v>
      </c>
      <c r="AC103" s="321">
        <v>0</v>
      </c>
      <c r="AD103" s="329">
        <f t="shared" ref="AD103" si="138">AD101+Y103</f>
        <v>55</v>
      </c>
      <c r="AE103" s="331" t="s">
        <v>269</v>
      </c>
      <c r="AF103" s="327">
        <f t="shared" ref="AF103" si="139">AF101+AA103</f>
        <v>39</v>
      </c>
      <c r="AG103" s="207" t="s">
        <v>1614</v>
      </c>
      <c r="AH103" s="182">
        <v>5</v>
      </c>
      <c r="AI103" s="100">
        <v>1</v>
      </c>
      <c r="AJ103" s="100">
        <v>1</v>
      </c>
      <c r="AK103" s="100">
        <v>0</v>
      </c>
      <c r="AL103" s="10" t="s">
        <v>1697</v>
      </c>
      <c r="AM103" s="207">
        <v>0</v>
      </c>
      <c r="AN103" s="207">
        <v>0.01</v>
      </c>
      <c r="AO103" s="10"/>
      <c r="AP103" s="207" t="s">
        <v>1380</v>
      </c>
      <c r="AQ103" s="8">
        <v>0.93</v>
      </c>
      <c r="AR103" s="207" t="s">
        <v>1323</v>
      </c>
      <c r="AS103" s="165">
        <v>565</v>
      </c>
      <c r="AT103" s="207" t="s">
        <v>1389</v>
      </c>
      <c r="AU103" s="207">
        <v>85</v>
      </c>
      <c r="AV103" s="207" t="s">
        <v>250</v>
      </c>
      <c r="AW103" s="165">
        <v>209138</v>
      </c>
      <c r="AX103" s="207" t="s">
        <v>247</v>
      </c>
      <c r="AY103" s="165">
        <v>420448784</v>
      </c>
      <c r="AZ103" s="165"/>
      <c r="BA103" s="42" t="s">
        <v>143</v>
      </c>
      <c r="BB103" s="217" t="s">
        <v>1968</v>
      </c>
    </row>
    <row r="104" spans="1:54" s="2" customFormat="1" ht="12" x14ac:dyDescent="0.25">
      <c r="A104" s="169"/>
      <c r="B104" s="182">
        <v>94</v>
      </c>
      <c r="C104" s="207" t="s">
        <v>267</v>
      </c>
      <c r="D104" s="207" t="s">
        <v>1318</v>
      </c>
      <c r="E104" s="42" t="s">
        <v>1969</v>
      </c>
      <c r="F104" s="42" t="s">
        <v>2005</v>
      </c>
      <c r="G104" s="42" t="s">
        <v>1970</v>
      </c>
      <c r="H104" s="346"/>
      <c r="I104" s="317"/>
      <c r="J104" s="8">
        <v>0.4</v>
      </c>
      <c r="K104" s="8">
        <v>0.41</v>
      </c>
      <c r="L104" s="315"/>
      <c r="M104" s="315"/>
      <c r="N104" s="312"/>
      <c r="O104" s="207" t="s">
        <v>1700</v>
      </c>
      <c r="P104" s="42" t="s">
        <v>143</v>
      </c>
      <c r="Q104" s="207"/>
      <c r="R104" s="207">
        <v>1</v>
      </c>
      <c r="S104" s="207">
        <v>44</v>
      </c>
      <c r="T104" s="207">
        <v>87</v>
      </c>
      <c r="U104" s="177" t="s">
        <v>1336</v>
      </c>
      <c r="V104" s="162" t="s">
        <v>269</v>
      </c>
      <c r="W104" s="10" t="s">
        <v>1336</v>
      </c>
      <c r="X104" s="207"/>
      <c r="Y104" s="324"/>
      <c r="Z104" s="332"/>
      <c r="AA104" s="328"/>
      <c r="AB104" s="321"/>
      <c r="AC104" s="321"/>
      <c r="AD104" s="330"/>
      <c r="AE104" s="332"/>
      <c r="AF104" s="328"/>
      <c r="AG104" s="207" t="s">
        <v>1331</v>
      </c>
      <c r="AH104" s="182">
        <v>6</v>
      </c>
      <c r="AI104" s="100">
        <v>1</v>
      </c>
      <c r="AJ104" s="100">
        <v>1</v>
      </c>
      <c r="AK104" s="100">
        <v>0</v>
      </c>
      <c r="AL104" s="10" t="s">
        <v>1698</v>
      </c>
      <c r="AM104" s="207">
        <v>0</v>
      </c>
      <c r="AN104" s="207">
        <v>0</v>
      </c>
      <c r="AO104" s="10"/>
      <c r="AP104" s="207" t="s">
        <v>1380</v>
      </c>
      <c r="AQ104" s="8">
        <v>0.56000000000000005</v>
      </c>
      <c r="AR104" s="207" t="s">
        <v>87</v>
      </c>
      <c r="AS104" s="165">
        <v>1190</v>
      </c>
      <c r="AT104" s="207" t="s">
        <v>42</v>
      </c>
      <c r="AU104" s="207">
        <v>127</v>
      </c>
      <c r="AV104" s="207" t="s">
        <v>244</v>
      </c>
      <c r="AW104" s="165">
        <v>267663</v>
      </c>
      <c r="AX104" s="207" t="s">
        <v>248</v>
      </c>
      <c r="AY104" s="165">
        <v>310434065</v>
      </c>
      <c r="AZ104" s="165"/>
      <c r="BA104" s="42" t="s">
        <v>143</v>
      </c>
      <c r="BB104" s="217" t="s">
        <v>532</v>
      </c>
    </row>
    <row r="105" spans="1:54" s="2" customFormat="1" ht="12" x14ac:dyDescent="0.25">
      <c r="A105" s="169"/>
      <c r="B105" s="182">
        <v>95</v>
      </c>
      <c r="C105" s="207" t="s">
        <v>1318</v>
      </c>
      <c r="D105" s="207" t="s">
        <v>267</v>
      </c>
      <c r="E105" s="42" t="s">
        <v>1971</v>
      </c>
      <c r="F105" s="42" t="s">
        <v>2005</v>
      </c>
      <c r="G105" s="42" t="s">
        <v>1972</v>
      </c>
      <c r="H105" s="346">
        <v>7</v>
      </c>
      <c r="I105" s="317" t="s">
        <v>1701</v>
      </c>
      <c r="J105" s="8">
        <v>-0.69</v>
      </c>
      <c r="K105" s="8">
        <v>-0.85</v>
      </c>
      <c r="L105" s="315">
        <f>(J105+J106)/2</f>
        <v>-0.57999999999999996</v>
      </c>
      <c r="M105" s="315">
        <f>(K105+K106)/2</f>
        <v>-0.97500000000000009</v>
      </c>
      <c r="N105" s="312">
        <f t="shared" ref="N105" si="140">(L105+M105)/2</f>
        <v>-0.77750000000000008</v>
      </c>
      <c r="O105" s="207" t="s">
        <v>1708</v>
      </c>
      <c r="P105" s="42" t="s">
        <v>1973</v>
      </c>
      <c r="Q105" s="207"/>
      <c r="R105" s="207">
        <v>1</v>
      </c>
      <c r="S105" s="207">
        <v>72</v>
      </c>
      <c r="T105" s="207">
        <v>144</v>
      </c>
      <c r="U105" s="177" t="s">
        <v>1336</v>
      </c>
      <c r="V105" s="162" t="s">
        <v>269</v>
      </c>
      <c r="W105" s="10" t="s">
        <v>1336</v>
      </c>
      <c r="X105" s="207"/>
      <c r="Y105" s="323">
        <v>1.5</v>
      </c>
      <c r="Z105" s="331" t="s">
        <v>269</v>
      </c>
      <c r="AA105" s="327">
        <v>0.5</v>
      </c>
      <c r="AB105" s="321">
        <v>1</v>
      </c>
      <c r="AC105" s="321">
        <v>0</v>
      </c>
      <c r="AD105" s="329">
        <f t="shared" ref="AD105" si="141">AD103+Y105</f>
        <v>56.5</v>
      </c>
      <c r="AE105" s="331" t="s">
        <v>269</v>
      </c>
      <c r="AF105" s="327">
        <f t="shared" ref="AF105" si="142">AF103+AA105</f>
        <v>39.5</v>
      </c>
      <c r="AG105" s="207" t="s">
        <v>1331</v>
      </c>
      <c r="AH105" s="182">
        <v>16</v>
      </c>
      <c r="AI105" s="100">
        <v>0</v>
      </c>
      <c r="AJ105" s="100">
        <v>0</v>
      </c>
      <c r="AK105" s="100">
        <v>0</v>
      </c>
      <c r="AL105" s="10" t="s">
        <v>1702</v>
      </c>
      <c r="AM105" s="207">
        <v>0</v>
      </c>
      <c r="AN105" s="207">
        <v>0.03</v>
      </c>
      <c r="AO105" s="10"/>
      <c r="AP105" s="207" t="s">
        <v>1674</v>
      </c>
      <c r="AQ105" s="8">
        <v>-0.85</v>
      </c>
      <c r="AR105" s="207" t="s">
        <v>186</v>
      </c>
      <c r="AS105" s="165">
        <v>711</v>
      </c>
      <c r="AT105" s="207" t="s">
        <v>1704</v>
      </c>
      <c r="AU105" s="207">
        <v>90</v>
      </c>
      <c r="AV105" s="207" t="s">
        <v>243</v>
      </c>
      <c r="AW105" s="165">
        <v>143358</v>
      </c>
      <c r="AX105" s="207" t="s">
        <v>186</v>
      </c>
      <c r="AY105" s="165">
        <v>178071606</v>
      </c>
      <c r="AZ105" s="165"/>
      <c r="BA105" s="42" t="s">
        <v>1973</v>
      </c>
      <c r="BB105" s="217" t="s">
        <v>1974</v>
      </c>
    </row>
    <row r="106" spans="1:54" s="2" customFormat="1" ht="12" x14ac:dyDescent="0.25">
      <c r="A106" s="169"/>
      <c r="B106" s="182">
        <v>96</v>
      </c>
      <c r="C106" s="207" t="s">
        <v>267</v>
      </c>
      <c r="D106" s="207" t="s">
        <v>1318</v>
      </c>
      <c r="E106" s="42" t="s">
        <v>1975</v>
      </c>
      <c r="F106" s="42" t="s">
        <v>2006</v>
      </c>
      <c r="G106" s="42" t="s">
        <v>1976</v>
      </c>
      <c r="H106" s="346"/>
      <c r="I106" s="317"/>
      <c r="J106" s="8">
        <v>-0.47</v>
      </c>
      <c r="K106" s="8">
        <v>-1.1000000000000001</v>
      </c>
      <c r="L106" s="315"/>
      <c r="M106" s="315"/>
      <c r="N106" s="312"/>
      <c r="O106" s="207" t="s">
        <v>1709</v>
      </c>
      <c r="P106" s="42" t="s">
        <v>1973</v>
      </c>
      <c r="Q106" s="207"/>
      <c r="R106" s="207">
        <v>1</v>
      </c>
      <c r="S106" s="207">
        <v>54</v>
      </c>
      <c r="T106" s="207">
        <v>107</v>
      </c>
      <c r="U106" s="177">
        <v>0</v>
      </c>
      <c r="V106" s="162" t="s">
        <v>269</v>
      </c>
      <c r="W106" s="10">
        <v>1</v>
      </c>
      <c r="X106" s="207">
        <v>1</v>
      </c>
      <c r="Y106" s="324"/>
      <c r="Z106" s="332"/>
      <c r="AA106" s="328"/>
      <c r="AB106" s="321"/>
      <c r="AC106" s="321"/>
      <c r="AD106" s="330"/>
      <c r="AE106" s="332"/>
      <c r="AF106" s="328"/>
      <c r="AG106" s="207" t="s">
        <v>1332</v>
      </c>
      <c r="AH106" s="182">
        <v>10</v>
      </c>
      <c r="AI106" s="100">
        <v>0</v>
      </c>
      <c r="AJ106" s="100">
        <v>0</v>
      </c>
      <c r="AK106" s="100">
        <v>0</v>
      </c>
      <c r="AL106" s="10" t="s">
        <v>1703</v>
      </c>
      <c r="AM106" s="207">
        <v>-9.94</v>
      </c>
      <c r="AN106" s="207">
        <v>-23.72</v>
      </c>
      <c r="AO106" s="10"/>
      <c r="AP106" s="207" t="s">
        <v>50</v>
      </c>
      <c r="AQ106" s="8">
        <v>-23.72</v>
      </c>
      <c r="AR106" s="207" t="s">
        <v>1367</v>
      </c>
      <c r="AS106" s="165">
        <v>620</v>
      </c>
      <c r="AT106" s="207" t="s">
        <v>1339</v>
      </c>
      <c r="AU106" s="207">
        <v>40</v>
      </c>
      <c r="AV106" s="207" t="s">
        <v>185</v>
      </c>
      <c r="AW106" s="165">
        <v>108146</v>
      </c>
      <c r="AX106" s="207" t="s">
        <v>1382</v>
      </c>
      <c r="AY106" s="165">
        <v>36424308</v>
      </c>
      <c r="AZ106" s="165"/>
      <c r="BA106" s="42" t="s">
        <v>1973</v>
      </c>
      <c r="BB106" s="217" t="s">
        <v>1974</v>
      </c>
    </row>
    <row r="107" spans="1:54" s="2" customFormat="1" ht="12" x14ac:dyDescent="0.25">
      <c r="A107" s="169"/>
      <c r="B107" s="182">
        <v>97</v>
      </c>
      <c r="C107" s="207" t="s">
        <v>1318</v>
      </c>
      <c r="D107" s="207" t="s">
        <v>267</v>
      </c>
      <c r="E107" s="42" t="s">
        <v>1977</v>
      </c>
      <c r="F107" s="42" t="s">
        <v>2006</v>
      </c>
      <c r="G107" s="42" t="s">
        <v>1978</v>
      </c>
      <c r="H107" s="346">
        <v>18</v>
      </c>
      <c r="I107" s="317" t="s">
        <v>1707</v>
      </c>
      <c r="J107" s="8">
        <v>0.77</v>
      </c>
      <c r="K107" s="8">
        <v>0.25</v>
      </c>
      <c r="L107" s="315">
        <f>(J107+J108)/2</f>
        <v>0.6</v>
      </c>
      <c r="M107" s="315">
        <f>(K107+K108)/2</f>
        <v>0.38500000000000001</v>
      </c>
      <c r="N107" s="312">
        <f t="shared" ref="N107" si="143">(L107+M107)/2</f>
        <v>0.49249999999999999</v>
      </c>
      <c r="O107" s="207" t="s">
        <v>1714</v>
      </c>
      <c r="P107" s="42" t="s">
        <v>1979</v>
      </c>
      <c r="Q107" s="207"/>
      <c r="R107" s="207">
        <v>1</v>
      </c>
      <c r="S107" s="207">
        <v>168</v>
      </c>
      <c r="T107" s="207">
        <v>335</v>
      </c>
      <c r="U107" s="177" t="s">
        <v>1336</v>
      </c>
      <c r="V107" s="162" t="s">
        <v>269</v>
      </c>
      <c r="W107" s="10" t="s">
        <v>1336</v>
      </c>
      <c r="X107" s="207"/>
      <c r="Y107" s="323">
        <v>1</v>
      </c>
      <c r="Z107" s="331" t="s">
        <v>269</v>
      </c>
      <c r="AA107" s="327">
        <v>1</v>
      </c>
      <c r="AB107" s="321">
        <v>0</v>
      </c>
      <c r="AC107" s="321">
        <v>0</v>
      </c>
      <c r="AD107" s="329">
        <f t="shared" ref="AD107" si="144">AD105+Y107</f>
        <v>57.5</v>
      </c>
      <c r="AE107" s="331" t="s">
        <v>269</v>
      </c>
      <c r="AF107" s="327">
        <f t="shared" ref="AF107" si="145">AF105+AA107</f>
        <v>40.5</v>
      </c>
      <c r="AG107" s="207" t="s">
        <v>1331</v>
      </c>
      <c r="AH107" s="182">
        <v>6</v>
      </c>
      <c r="AI107" s="100">
        <v>1</v>
      </c>
      <c r="AJ107" s="100">
        <v>1</v>
      </c>
      <c r="AK107" s="100">
        <v>0</v>
      </c>
      <c r="AL107" s="10" t="s">
        <v>1711</v>
      </c>
      <c r="AM107" s="207">
        <v>0</v>
      </c>
      <c r="AN107" s="207">
        <v>0</v>
      </c>
      <c r="AO107" s="10"/>
      <c r="AP107" s="207" t="s">
        <v>106</v>
      </c>
      <c r="AQ107" s="8">
        <v>1.32</v>
      </c>
      <c r="AR107" s="207" t="s">
        <v>1414</v>
      </c>
      <c r="AS107" s="165">
        <v>900</v>
      </c>
      <c r="AT107" s="207" t="s">
        <v>1712</v>
      </c>
      <c r="AU107" s="207">
        <v>99</v>
      </c>
      <c r="AV107" s="207" t="s">
        <v>1526</v>
      </c>
      <c r="AW107" s="165">
        <v>196214</v>
      </c>
      <c r="AX107" s="207" t="s">
        <v>1713</v>
      </c>
      <c r="AY107" s="165">
        <v>20258104</v>
      </c>
      <c r="AZ107" s="165"/>
      <c r="BA107" s="42" t="s">
        <v>1979</v>
      </c>
      <c r="BB107" s="217" t="s">
        <v>1980</v>
      </c>
    </row>
    <row r="108" spans="1:54" s="2" customFormat="1" ht="12" x14ac:dyDescent="0.25">
      <c r="A108" s="169"/>
      <c r="B108" s="182">
        <v>98</v>
      </c>
      <c r="C108" s="207" t="s">
        <v>267</v>
      </c>
      <c r="D108" s="207" t="s">
        <v>1318</v>
      </c>
      <c r="E108" s="42" t="s">
        <v>1981</v>
      </c>
      <c r="F108" s="42" t="s">
        <v>2006</v>
      </c>
      <c r="G108" s="42" t="s">
        <v>1982</v>
      </c>
      <c r="H108" s="346"/>
      <c r="I108" s="317"/>
      <c r="J108" s="8">
        <v>0.43</v>
      </c>
      <c r="K108" s="8">
        <v>0.52</v>
      </c>
      <c r="L108" s="315"/>
      <c r="M108" s="315"/>
      <c r="N108" s="312"/>
      <c r="O108" s="207" t="s">
        <v>1715</v>
      </c>
      <c r="P108" s="42" t="s">
        <v>1979</v>
      </c>
      <c r="Q108" s="207"/>
      <c r="R108" s="207">
        <v>1</v>
      </c>
      <c r="S108" s="207">
        <v>121</v>
      </c>
      <c r="T108" s="207">
        <v>242</v>
      </c>
      <c r="U108" s="177" t="s">
        <v>1336</v>
      </c>
      <c r="V108" s="162" t="s">
        <v>269</v>
      </c>
      <c r="W108" s="10" t="s">
        <v>1336</v>
      </c>
      <c r="X108" s="207"/>
      <c r="Y108" s="324"/>
      <c r="Z108" s="332"/>
      <c r="AA108" s="328"/>
      <c r="AB108" s="321"/>
      <c r="AC108" s="321"/>
      <c r="AD108" s="330"/>
      <c r="AE108" s="332"/>
      <c r="AF108" s="328"/>
      <c r="AG108" s="207" t="s">
        <v>1614</v>
      </c>
      <c r="AH108" s="182">
        <v>5</v>
      </c>
      <c r="AI108" s="100">
        <v>1</v>
      </c>
      <c r="AJ108" s="100">
        <v>1</v>
      </c>
      <c r="AK108" s="100">
        <v>0</v>
      </c>
      <c r="AL108" s="10" t="s">
        <v>1716</v>
      </c>
      <c r="AM108" s="207">
        <v>0</v>
      </c>
      <c r="AN108" s="207">
        <v>0</v>
      </c>
      <c r="AO108" s="10"/>
      <c r="AP108" s="207" t="s">
        <v>1360</v>
      </c>
      <c r="AQ108" s="8">
        <v>0.6</v>
      </c>
      <c r="AR108" s="207" t="s">
        <v>1383</v>
      </c>
      <c r="AS108" s="165">
        <v>895</v>
      </c>
      <c r="AT108" s="207" t="s">
        <v>1717</v>
      </c>
      <c r="AU108" s="207">
        <v>127</v>
      </c>
      <c r="AV108" s="207" t="s">
        <v>1718</v>
      </c>
      <c r="AW108" s="165">
        <v>215361</v>
      </c>
      <c r="AX108" s="207" t="s">
        <v>1719</v>
      </c>
      <c r="AY108" s="165">
        <v>48832606</v>
      </c>
      <c r="AZ108" s="165"/>
      <c r="BA108" s="42" t="s">
        <v>1979</v>
      </c>
      <c r="BB108" s="217" t="s">
        <v>1980</v>
      </c>
    </row>
    <row r="109" spans="1:54" s="2" customFormat="1" ht="12" x14ac:dyDescent="0.25">
      <c r="A109" s="169"/>
      <c r="B109" s="182">
        <v>99</v>
      </c>
      <c r="C109" s="207" t="s">
        <v>1318</v>
      </c>
      <c r="D109" s="207" t="s">
        <v>267</v>
      </c>
      <c r="E109" s="42" t="s">
        <v>1983</v>
      </c>
      <c r="F109" s="42" t="s">
        <v>2006</v>
      </c>
      <c r="G109" s="42" t="s">
        <v>1984</v>
      </c>
      <c r="H109" s="346">
        <v>20</v>
      </c>
      <c r="I109" s="317" t="s">
        <v>1720</v>
      </c>
      <c r="J109" s="8">
        <v>0.72</v>
      </c>
      <c r="K109" s="8">
        <v>0.35</v>
      </c>
      <c r="L109" s="315">
        <f>(J109+J110)/2</f>
        <v>0.59</v>
      </c>
      <c r="M109" s="315">
        <f>(K109+K110)/2</f>
        <v>0.5</v>
      </c>
      <c r="N109" s="312">
        <f t="shared" ref="N109" si="146">(L109+M109)/2</f>
        <v>0.54499999999999993</v>
      </c>
      <c r="O109" s="207" t="s">
        <v>1723</v>
      </c>
      <c r="P109" s="42" t="s">
        <v>1985</v>
      </c>
      <c r="Q109" s="207"/>
      <c r="R109" s="207">
        <v>1</v>
      </c>
      <c r="S109" s="207">
        <v>59</v>
      </c>
      <c r="T109" s="207">
        <v>117</v>
      </c>
      <c r="U109" s="177">
        <v>1</v>
      </c>
      <c r="V109" s="162" t="s">
        <v>269</v>
      </c>
      <c r="W109" s="10">
        <v>0</v>
      </c>
      <c r="X109" s="207">
        <v>1</v>
      </c>
      <c r="Y109" s="323">
        <v>1.5</v>
      </c>
      <c r="Z109" s="331" t="s">
        <v>269</v>
      </c>
      <c r="AA109" s="327">
        <v>0.5</v>
      </c>
      <c r="AB109" s="321">
        <v>1</v>
      </c>
      <c r="AC109" s="321">
        <v>0</v>
      </c>
      <c r="AD109" s="329">
        <f t="shared" ref="AD109" si="147">AD107+Y109</f>
        <v>59</v>
      </c>
      <c r="AE109" s="331" t="s">
        <v>269</v>
      </c>
      <c r="AF109" s="327">
        <f t="shared" ref="AF109" si="148">AF107+AA109</f>
        <v>41</v>
      </c>
      <c r="AG109" s="207" t="s">
        <v>1332</v>
      </c>
      <c r="AH109" s="182">
        <v>11</v>
      </c>
      <c r="AI109" s="100">
        <v>0</v>
      </c>
      <c r="AJ109" s="100">
        <v>0</v>
      </c>
      <c r="AK109" s="100">
        <v>0</v>
      </c>
      <c r="AL109" s="10" t="s">
        <v>1722</v>
      </c>
      <c r="AM109" s="207">
        <v>17.170000000000002</v>
      </c>
      <c r="AN109" s="207">
        <v>18.989999999999998</v>
      </c>
      <c r="AO109" s="10"/>
      <c r="AP109" s="207" t="s">
        <v>17</v>
      </c>
      <c r="AQ109" s="8">
        <v>18.989999999999998</v>
      </c>
      <c r="AR109" s="207" t="s">
        <v>1665</v>
      </c>
      <c r="AS109" s="165">
        <v>946</v>
      </c>
      <c r="AT109" s="207" t="s">
        <v>244</v>
      </c>
      <c r="AU109" s="207">
        <v>47</v>
      </c>
      <c r="AV109" s="207" t="s">
        <v>39</v>
      </c>
      <c r="AW109" s="165">
        <v>120522</v>
      </c>
      <c r="AX109" s="207" t="s">
        <v>14</v>
      </c>
      <c r="AY109" s="165">
        <v>57746423</v>
      </c>
      <c r="AZ109" s="165"/>
      <c r="BA109" s="42" t="s">
        <v>1985</v>
      </c>
      <c r="BB109" s="217" t="s">
        <v>1988</v>
      </c>
    </row>
    <row r="110" spans="1:54" s="2" customFormat="1" ht="12" x14ac:dyDescent="0.25">
      <c r="A110" s="169"/>
      <c r="B110" s="11">
        <v>100</v>
      </c>
      <c r="C110" s="184" t="s">
        <v>267</v>
      </c>
      <c r="D110" s="184" t="s">
        <v>1318</v>
      </c>
      <c r="E110" s="44" t="s">
        <v>1986</v>
      </c>
      <c r="F110" s="44" t="s">
        <v>2006</v>
      </c>
      <c r="G110" s="44" t="s">
        <v>1987</v>
      </c>
      <c r="H110" s="347"/>
      <c r="I110" s="318"/>
      <c r="J110" s="14">
        <v>0.46</v>
      </c>
      <c r="K110" s="14">
        <v>0.65</v>
      </c>
      <c r="L110" s="316"/>
      <c r="M110" s="316"/>
      <c r="N110" s="313"/>
      <c r="O110" s="184" t="s">
        <v>1724</v>
      </c>
      <c r="P110" s="44" t="s">
        <v>1985</v>
      </c>
      <c r="Q110" s="184"/>
      <c r="R110" s="184">
        <v>1</v>
      </c>
      <c r="S110" s="184">
        <v>144</v>
      </c>
      <c r="T110" s="184">
        <v>287</v>
      </c>
      <c r="U110" s="180" t="s">
        <v>1336</v>
      </c>
      <c r="V110" s="174" t="s">
        <v>269</v>
      </c>
      <c r="W110" s="31" t="s">
        <v>1336</v>
      </c>
      <c r="X110" s="184"/>
      <c r="Y110" s="344"/>
      <c r="Z110" s="342"/>
      <c r="AA110" s="343"/>
      <c r="AB110" s="322"/>
      <c r="AC110" s="322"/>
      <c r="AD110" s="341"/>
      <c r="AE110" s="342"/>
      <c r="AF110" s="343"/>
      <c r="AG110" s="184" t="s">
        <v>1331</v>
      </c>
      <c r="AH110" s="11">
        <v>9</v>
      </c>
      <c r="AI110" s="101">
        <v>0</v>
      </c>
      <c r="AJ110" s="101">
        <v>1</v>
      </c>
      <c r="AK110" s="101">
        <v>1</v>
      </c>
      <c r="AL110" s="31" t="s">
        <v>1725</v>
      </c>
      <c r="AM110" s="184">
        <v>-0.01</v>
      </c>
      <c r="AN110" s="184">
        <v>0</v>
      </c>
      <c r="AO110" s="31"/>
      <c r="AP110" s="184" t="s">
        <v>1726</v>
      </c>
      <c r="AQ110" s="14">
        <v>0.68</v>
      </c>
      <c r="AR110" s="184" t="s">
        <v>1562</v>
      </c>
      <c r="AS110" s="175">
        <v>759</v>
      </c>
      <c r="AT110" s="184" t="s">
        <v>1689</v>
      </c>
      <c r="AU110" s="184">
        <v>87</v>
      </c>
      <c r="AV110" s="184" t="s">
        <v>1727</v>
      </c>
      <c r="AW110" s="175">
        <v>185897</v>
      </c>
      <c r="AX110" s="184" t="s">
        <v>1562</v>
      </c>
      <c r="AY110" s="175">
        <v>196392652</v>
      </c>
      <c r="AZ110" s="175"/>
      <c r="BA110" s="44" t="s">
        <v>1985</v>
      </c>
      <c r="BB110" s="250" t="s">
        <v>1988</v>
      </c>
    </row>
  </sheetData>
  <mergeCells count="678">
    <mergeCell ref="E9:F9"/>
    <mergeCell ref="E10:F10"/>
    <mergeCell ref="AH8:AK9"/>
    <mergeCell ref="Y57:Y58"/>
    <mergeCell ref="I87:I88"/>
    <mergeCell ref="L57:L58"/>
    <mergeCell ref="M57:M58"/>
    <mergeCell ref="L59:L60"/>
    <mergeCell ref="I85:I86"/>
    <mergeCell ref="I79:I80"/>
    <mergeCell ref="I65:I66"/>
    <mergeCell ref="M53:M54"/>
    <mergeCell ref="L55:L56"/>
    <mergeCell ref="M55:M56"/>
    <mergeCell ref="Y77:Y78"/>
    <mergeCell ref="Y79:Y80"/>
    <mergeCell ref="Y81:Y82"/>
    <mergeCell ref="Y59:Y60"/>
    <mergeCell ref="Y61:Y62"/>
    <mergeCell ref="Y63:Y64"/>
    <mergeCell ref="Y65:Y66"/>
    <mergeCell ref="Y67:Y68"/>
    <mergeCell ref="Y73:Y74"/>
    <mergeCell ref="I69:I70"/>
    <mergeCell ref="I73:I74"/>
    <mergeCell ref="I75:I76"/>
    <mergeCell ref="L67:L68"/>
    <mergeCell ref="AB67:AB68"/>
    <mergeCell ref="AC67:AC68"/>
    <mergeCell ref="H41:H42"/>
    <mergeCell ref="H43:H44"/>
    <mergeCell ref="H45:H46"/>
    <mergeCell ref="H47:H48"/>
    <mergeCell ref="H49:H50"/>
    <mergeCell ref="H51:H52"/>
    <mergeCell ref="Z41:Z42"/>
    <mergeCell ref="AA41:AA42"/>
    <mergeCell ref="Z55:Z56"/>
    <mergeCell ref="AA55:AA56"/>
    <mergeCell ref="Z57:Z58"/>
    <mergeCell ref="AA57:AA58"/>
    <mergeCell ref="Z59:Z60"/>
    <mergeCell ref="AA59:AA60"/>
    <mergeCell ref="Z49:Z50"/>
    <mergeCell ref="AA49:AA50"/>
    <mergeCell ref="M47:M48"/>
    <mergeCell ref="L49:L50"/>
    <mergeCell ref="M49:M50"/>
    <mergeCell ref="L51:L52"/>
    <mergeCell ref="Y53:Y54"/>
    <mergeCell ref="Y55:Y56"/>
    <mergeCell ref="M51:M52"/>
    <mergeCell ref="L53:L54"/>
    <mergeCell ref="L47:L48"/>
    <mergeCell ref="L37:L38"/>
    <mergeCell ref="M37:M38"/>
    <mergeCell ref="L39:L40"/>
    <mergeCell ref="M39:M40"/>
    <mergeCell ref="L41:L42"/>
    <mergeCell ref="M41:M42"/>
    <mergeCell ref="L43:L44"/>
    <mergeCell ref="M43:M44"/>
    <mergeCell ref="L45:L46"/>
    <mergeCell ref="M45:M46"/>
    <mergeCell ref="H37:H38"/>
    <mergeCell ref="H39:H40"/>
    <mergeCell ref="I61:I62"/>
    <mergeCell ref="I49:I50"/>
    <mergeCell ref="I51:I52"/>
    <mergeCell ref="I47:I48"/>
    <mergeCell ref="I45:I46"/>
    <mergeCell ref="I43:I44"/>
    <mergeCell ref="I53:I54"/>
    <mergeCell ref="I55:I56"/>
    <mergeCell ref="I57:I58"/>
    <mergeCell ref="I59:I60"/>
    <mergeCell ref="O8:O9"/>
    <mergeCell ref="I15:I16"/>
    <mergeCell ref="H15:H16"/>
    <mergeCell ref="I11:I12"/>
    <mergeCell ref="I13:I14"/>
    <mergeCell ref="H11:H12"/>
    <mergeCell ref="H13:H14"/>
    <mergeCell ref="H8:I9"/>
    <mergeCell ref="J8:M8"/>
    <mergeCell ref="J9:J10"/>
    <mergeCell ref="K9:K10"/>
    <mergeCell ref="L11:L12"/>
    <mergeCell ref="M11:M12"/>
    <mergeCell ref="L13:L14"/>
    <mergeCell ref="M13:M14"/>
    <mergeCell ref="L15:L16"/>
    <mergeCell ref="M15:M16"/>
    <mergeCell ref="N11:N12"/>
    <mergeCell ref="N13:N14"/>
    <mergeCell ref="N15:N16"/>
    <mergeCell ref="H17:H18"/>
    <mergeCell ref="H19:H20"/>
    <mergeCell ref="H21:H22"/>
    <mergeCell ref="H23:H24"/>
    <mergeCell ref="H25:H26"/>
    <mergeCell ref="H27:H28"/>
    <mergeCell ref="I23:I24"/>
    <mergeCell ref="I35:I36"/>
    <mergeCell ref="I21:I22"/>
    <mergeCell ref="I25:I26"/>
    <mergeCell ref="I19:I20"/>
    <mergeCell ref="H29:H30"/>
    <mergeCell ref="H31:H32"/>
    <mergeCell ref="H35:H36"/>
    <mergeCell ref="I33:I34"/>
    <mergeCell ref="H33:H34"/>
    <mergeCell ref="I27:I28"/>
    <mergeCell ref="I31:I32"/>
    <mergeCell ref="I29:I30"/>
    <mergeCell ref="H109:H110"/>
    <mergeCell ref="H89:H90"/>
    <mergeCell ref="H91:H92"/>
    <mergeCell ref="H93:H94"/>
    <mergeCell ref="H95:H96"/>
    <mergeCell ref="H97:H98"/>
    <mergeCell ref="H99:H100"/>
    <mergeCell ref="H77:H78"/>
    <mergeCell ref="H79:H80"/>
    <mergeCell ref="H81:H82"/>
    <mergeCell ref="H83:H84"/>
    <mergeCell ref="H85:H86"/>
    <mergeCell ref="H87:H88"/>
    <mergeCell ref="H107:H108"/>
    <mergeCell ref="H101:H102"/>
    <mergeCell ref="H103:H104"/>
    <mergeCell ref="H105:H106"/>
    <mergeCell ref="H75:H76"/>
    <mergeCell ref="H53:H54"/>
    <mergeCell ref="H55:H56"/>
    <mergeCell ref="H57:H58"/>
    <mergeCell ref="H59:H60"/>
    <mergeCell ref="H61:H62"/>
    <mergeCell ref="H63:H64"/>
    <mergeCell ref="H65:H66"/>
    <mergeCell ref="H67:H68"/>
    <mergeCell ref="H73:H74"/>
    <mergeCell ref="H69:H70"/>
    <mergeCell ref="H71:H72"/>
    <mergeCell ref="Y13:Y14"/>
    <mergeCell ref="Y15:Y16"/>
    <mergeCell ref="Y17:Y18"/>
    <mergeCell ref="Y19:Y20"/>
    <mergeCell ref="Y21:Y22"/>
    <mergeCell ref="Y47:Y48"/>
    <mergeCell ref="Y49:Y50"/>
    <mergeCell ref="Y51:Y52"/>
    <mergeCell ref="Y35:Y36"/>
    <mergeCell ref="Y37:Y38"/>
    <mergeCell ref="Y39:Y40"/>
    <mergeCell ref="Y41:Y42"/>
    <mergeCell ref="Y43:Y44"/>
    <mergeCell ref="Y45:Y46"/>
    <mergeCell ref="Y23:Y24"/>
    <mergeCell ref="Y25:Y26"/>
    <mergeCell ref="Y27:Y28"/>
    <mergeCell ref="Y29:Y30"/>
    <mergeCell ref="Y31:Y32"/>
    <mergeCell ref="Y33:Y34"/>
    <mergeCell ref="Y107:Y108"/>
    <mergeCell ref="Y109:Y110"/>
    <mergeCell ref="Z11:Z12"/>
    <mergeCell ref="AA11:AA12"/>
    <mergeCell ref="Z13:Z14"/>
    <mergeCell ref="AA13:AA14"/>
    <mergeCell ref="Z15:Z16"/>
    <mergeCell ref="AA15:AA16"/>
    <mergeCell ref="Z17:Z18"/>
    <mergeCell ref="AA17:AA18"/>
    <mergeCell ref="Y95:Y96"/>
    <mergeCell ref="Y97:Y98"/>
    <mergeCell ref="Y99:Y100"/>
    <mergeCell ref="Y101:Y102"/>
    <mergeCell ref="Y103:Y104"/>
    <mergeCell ref="Y105:Y106"/>
    <mergeCell ref="Y83:Y84"/>
    <mergeCell ref="Y85:Y86"/>
    <mergeCell ref="Y87:Y88"/>
    <mergeCell ref="Y89:Y90"/>
    <mergeCell ref="Y91:Y92"/>
    <mergeCell ref="Y93:Y94"/>
    <mergeCell ref="Y71:Y72"/>
    <mergeCell ref="Y11:Y12"/>
    <mergeCell ref="Z19:Z20"/>
    <mergeCell ref="AA19:AA20"/>
    <mergeCell ref="Z21:Z22"/>
    <mergeCell ref="AA21:AA22"/>
    <mergeCell ref="Z23:Z24"/>
    <mergeCell ref="AA23:AA24"/>
    <mergeCell ref="Z37:Z38"/>
    <mergeCell ref="AA37:AA38"/>
    <mergeCell ref="Z39:Z40"/>
    <mergeCell ref="AA39:AA40"/>
    <mergeCell ref="Z31:Z32"/>
    <mergeCell ref="AA31:AA32"/>
    <mergeCell ref="Z33:Z34"/>
    <mergeCell ref="AA33:AA34"/>
    <mergeCell ref="Z35:Z36"/>
    <mergeCell ref="Z25:Z26"/>
    <mergeCell ref="AA25:AA26"/>
    <mergeCell ref="Z27:Z28"/>
    <mergeCell ref="AA27:AA28"/>
    <mergeCell ref="Z29:Z30"/>
    <mergeCell ref="AA29:AA30"/>
    <mergeCell ref="AA65:AA66"/>
    <mergeCell ref="Z43:Z44"/>
    <mergeCell ref="AA43:AA44"/>
    <mergeCell ref="Z45:Z46"/>
    <mergeCell ref="AA45:AA46"/>
    <mergeCell ref="Z47:Z48"/>
    <mergeCell ref="AA47:AA48"/>
    <mergeCell ref="Z91:Z92"/>
    <mergeCell ref="AA91:AA92"/>
    <mergeCell ref="Z65:Z66"/>
    <mergeCell ref="AA63:AA64"/>
    <mergeCell ref="Z93:Z94"/>
    <mergeCell ref="AA93:AA94"/>
    <mergeCell ref="Z95:Z96"/>
    <mergeCell ref="AA95:AA96"/>
    <mergeCell ref="Z85:Z86"/>
    <mergeCell ref="AA85:AA86"/>
    <mergeCell ref="AF25:AF26"/>
    <mergeCell ref="Z77:Z78"/>
    <mergeCell ref="AA77:AA78"/>
    <mergeCell ref="Z51:Z52"/>
    <mergeCell ref="AA51:AA52"/>
    <mergeCell ref="Z53:Z54"/>
    <mergeCell ref="AA53:AA54"/>
    <mergeCell ref="Z71:Z72"/>
    <mergeCell ref="AA71:AA72"/>
    <mergeCell ref="Z73:Z74"/>
    <mergeCell ref="AA73:AA74"/>
    <mergeCell ref="Z75:Z76"/>
    <mergeCell ref="AA75:AA76"/>
    <mergeCell ref="Z61:Z62"/>
    <mergeCell ref="AA61:AA62"/>
    <mergeCell ref="Z63:Z64"/>
    <mergeCell ref="AD35:AD36"/>
    <mergeCell ref="AE35:AE36"/>
    <mergeCell ref="Z103:Z104"/>
    <mergeCell ref="AA103:AA104"/>
    <mergeCell ref="Z105:Z106"/>
    <mergeCell ref="AA105:AA106"/>
    <mergeCell ref="Z97:Z98"/>
    <mergeCell ref="AA97:AA98"/>
    <mergeCell ref="Z99:Z100"/>
    <mergeCell ref="AA99:AA100"/>
    <mergeCell ref="Z101:Z102"/>
    <mergeCell ref="AA101:AA102"/>
    <mergeCell ref="AF35:AF36"/>
    <mergeCell ref="AD37:AD38"/>
    <mergeCell ref="AE37:AE38"/>
    <mergeCell ref="AF37:AF38"/>
    <mergeCell ref="Z109:Z110"/>
    <mergeCell ref="AA109:AA110"/>
    <mergeCell ref="Z107:Z108"/>
    <mergeCell ref="AA107:AA108"/>
    <mergeCell ref="Z87:Z88"/>
    <mergeCell ref="AA87:AA88"/>
    <mergeCell ref="Z89:Z90"/>
    <mergeCell ref="AA89:AA90"/>
    <mergeCell ref="Z79:Z80"/>
    <mergeCell ref="AA79:AA80"/>
    <mergeCell ref="Z81:Z82"/>
    <mergeCell ref="AA81:AA82"/>
    <mergeCell ref="Z83:Z84"/>
    <mergeCell ref="AA83:AA84"/>
    <mergeCell ref="Z67:Z68"/>
    <mergeCell ref="AA67:AA68"/>
    <mergeCell ref="Z69:Z70"/>
    <mergeCell ref="AA69:AA70"/>
    <mergeCell ref="AD47:AD48"/>
    <mergeCell ref="AE47:AE48"/>
    <mergeCell ref="AF47:AF48"/>
    <mergeCell ref="AD49:AD50"/>
    <mergeCell ref="AE49:AE50"/>
    <mergeCell ref="AF49:AF50"/>
    <mergeCell ref="AD43:AD44"/>
    <mergeCell ref="AE43:AE44"/>
    <mergeCell ref="AF43:AF44"/>
    <mergeCell ref="AD45:AD46"/>
    <mergeCell ref="AE45:AE46"/>
    <mergeCell ref="AF45:AF46"/>
    <mergeCell ref="AD55:AD56"/>
    <mergeCell ref="AE55:AE56"/>
    <mergeCell ref="AF55:AF56"/>
    <mergeCell ref="AD57:AD58"/>
    <mergeCell ref="AE57:AE58"/>
    <mergeCell ref="AF57:AF58"/>
    <mergeCell ref="AD51:AD52"/>
    <mergeCell ref="AE51:AE52"/>
    <mergeCell ref="AF51:AF52"/>
    <mergeCell ref="AD53:AD54"/>
    <mergeCell ref="AE53:AE54"/>
    <mergeCell ref="AF53:AF54"/>
    <mergeCell ref="AD63:AD64"/>
    <mergeCell ref="AE63:AE64"/>
    <mergeCell ref="AF63:AF64"/>
    <mergeCell ref="AD65:AD66"/>
    <mergeCell ref="AE65:AE66"/>
    <mergeCell ref="AF65:AF66"/>
    <mergeCell ref="AD59:AD60"/>
    <mergeCell ref="AE59:AE60"/>
    <mergeCell ref="AF59:AF60"/>
    <mergeCell ref="AD61:AD62"/>
    <mergeCell ref="AE61:AE62"/>
    <mergeCell ref="AF61:AF62"/>
    <mergeCell ref="AF71:AF72"/>
    <mergeCell ref="AD73:AD74"/>
    <mergeCell ref="AE73:AE74"/>
    <mergeCell ref="AF73:AF74"/>
    <mergeCell ref="AD67:AD68"/>
    <mergeCell ref="AE67:AE68"/>
    <mergeCell ref="AF67:AF68"/>
    <mergeCell ref="AD69:AD70"/>
    <mergeCell ref="AE69:AE70"/>
    <mergeCell ref="AF69:AF70"/>
    <mergeCell ref="AD71:AD72"/>
    <mergeCell ref="AE71:AE72"/>
    <mergeCell ref="AD95:AD96"/>
    <mergeCell ref="AE95:AE96"/>
    <mergeCell ref="AF95:AF96"/>
    <mergeCell ref="AD97:AD98"/>
    <mergeCell ref="AE97:AE98"/>
    <mergeCell ref="AF97:AF98"/>
    <mergeCell ref="AD91:AD92"/>
    <mergeCell ref="AE91:AE92"/>
    <mergeCell ref="AF91:AF92"/>
    <mergeCell ref="AD93:AD94"/>
    <mergeCell ref="AE93:AE94"/>
    <mergeCell ref="AF93:AF94"/>
    <mergeCell ref="AD109:AD110"/>
    <mergeCell ref="AE109:AE110"/>
    <mergeCell ref="AF109:AF110"/>
    <mergeCell ref="AD103:AD104"/>
    <mergeCell ref="AE103:AE104"/>
    <mergeCell ref="AF103:AF104"/>
    <mergeCell ref="AD105:AD106"/>
    <mergeCell ref="AE105:AE106"/>
    <mergeCell ref="AF105:AF106"/>
    <mergeCell ref="AD107:AD108"/>
    <mergeCell ref="AE107:AE108"/>
    <mergeCell ref="AF107:AF108"/>
    <mergeCell ref="AD87:AD88"/>
    <mergeCell ref="AE87:AE88"/>
    <mergeCell ref="AF87:AF88"/>
    <mergeCell ref="AD89:AD90"/>
    <mergeCell ref="AE89:AE90"/>
    <mergeCell ref="AF89:AF90"/>
    <mergeCell ref="AD83:AD84"/>
    <mergeCell ref="AE83:AE84"/>
    <mergeCell ref="AF83:AF84"/>
    <mergeCell ref="AD85:AD86"/>
    <mergeCell ref="AE85:AE86"/>
    <mergeCell ref="AF11:AF12"/>
    <mergeCell ref="AD8:AF8"/>
    <mergeCell ref="AD13:AD14"/>
    <mergeCell ref="AF19:AF20"/>
    <mergeCell ref="AD99:AD100"/>
    <mergeCell ref="AE99:AE100"/>
    <mergeCell ref="AF99:AF100"/>
    <mergeCell ref="AD101:AD102"/>
    <mergeCell ref="AE101:AE102"/>
    <mergeCell ref="AF101:AF102"/>
    <mergeCell ref="AD9:AF9"/>
    <mergeCell ref="AF85:AF86"/>
    <mergeCell ref="AD79:AD80"/>
    <mergeCell ref="AE79:AE80"/>
    <mergeCell ref="AF79:AF80"/>
    <mergeCell ref="AD81:AD82"/>
    <mergeCell ref="AE81:AE82"/>
    <mergeCell ref="AF81:AF82"/>
    <mergeCell ref="AD75:AD76"/>
    <mergeCell ref="AE75:AE76"/>
    <mergeCell ref="AF75:AF76"/>
    <mergeCell ref="AD77:AD78"/>
    <mergeCell ref="AE77:AE78"/>
    <mergeCell ref="AF77:AF78"/>
    <mergeCell ref="AG8:AG10"/>
    <mergeCell ref="AP5:AY5"/>
    <mergeCell ref="AT9:AU9"/>
    <mergeCell ref="AV9:AW9"/>
    <mergeCell ref="AX9:AY9"/>
    <mergeCell ref="AP8:AY8"/>
    <mergeCell ref="AR10:AS10"/>
    <mergeCell ref="AT10:AU10"/>
    <mergeCell ref="AV10:AW10"/>
    <mergeCell ref="AX10:AY10"/>
    <mergeCell ref="AP9:AQ10"/>
    <mergeCell ref="AF41:AF42"/>
    <mergeCell ref="U8:W10"/>
    <mergeCell ref="S8:T8"/>
    <mergeCell ref="S9:T9"/>
    <mergeCell ref="AD23:AD24"/>
    <mergeCell ref="AE23:AE24"/>
    <mergeCell ref="AF23:AF24"/>
    <mergeCell ref="AD25:AD26"/>
    <mergeCell ref="AE25:AE26"/>
    <mergeCell ref="AD21:AD22"/>
    <mergeCell ref="AE21:AE22"/>
    <mergeCell ref="AF21:AF22"/>
    <mergeCell ref="AE13:AE14"/>
    <mergeCell ref="AF13:AF14"/>
    <mergeCell ref="AD15:AD16"/>
    <mergeCell ref="AE15:AE16"/>
    <mergeCell ref="AF15:AF16"/>
    <mergeCell ref="AD17:AD18"/>
    <mergeCell ref="AE17:AE18"/>
    <mergeCell ref="AF17:AF18"/>
    <mergeCell ref="AD19:AD20"/>
    <mergeCell ref="AE19:AE20"/>
    <mergeCell ref="AD11:AD12"/>
    <mergeCell ref="AE11:AE12"/>
    <mergeCell ref="U6:W6"/>
    <mergeCell ref="U5:W5"/>
    <mergeCell ref="U4:W4"/>
    <mergeCell ref="I41:I42"/>
    <mergeCell ref="I39:I40"/>
    <mergeCell ref="AF31:AF32"/>
    <mergeCell ref="AD33:AD34"/>
    <mergeCell ref="AE33:AE34"/>
    <mergeCell ref="AF33:AF34"/>
    <mergeCell ref="AD27:AD28"/>
    <mergeCell ref="AE27:AE28"/>
    <mergeCell ref="AF27:AF28"/>
    <mergeCell ref="AD29:AD30"/>
    <mergeCell ref="AE29:AE30"/>
    <mergeCell ref="AF29:AF30"/>
    <mergeCell ref="AD31:AD32"/>
    <mergeCell ref="AE31:AE32"/>
    <mergeCell ref="AD39:AD40"/>
    <mergeCell ref="AE39:AE40"/>
    <mergeCell ref="AF39:AF40"/>
    <mergeCell ref="AA35:AA36"/>
    <mergeCell ref="I37:I38"/>
    <mergeCell ref="AD41:AD42"/>
    <mergeCell ref="AE41:AE42"/>
    <mergeCell ref="AB11:AB12"/>
    <mergeCell ref="AC11:AC12"/>
    <mergeCell ref="AB13:AB14"/>
    <mergeCell ref="AC13:AC14"/>
    <mergeCell ref="AB15:AB16"/>
    <mergeCell ref="AC15:AC16"/>
    <mergeCell ref="AB17:AB18"/>
    <mergeCell ref="AC17:AC18"/>
    <mergeCell ref="AB19:AB20"/>
    <mergeCell ref="AC19:AC20"/>
    <mergeCell ref="AB21:AB22"/>
    <mergeCell ref="AC21:AC22"/>
    <mergeCell ref="AB23:AB24"/>
    <mergeCell ref="AC23:AC24"/>
    <mergeCell ref="AB25:AB26"/>
    <mergeCell ref="AC25:AC26"/>
    <mergeCell ref="AB27:AB28"/>
    <mergeCell ref="AC27:AC28"/>
    <mergeCell ref="AB29:AB30"/>
    <mergeCell ref="AC29:AC30"/>
    <mergeCell ref="AB31:AB32"/>
    <mergeCell ref="AC31:AC32"/>
    <mergeCell ref="AB33:AB34"/>
    <mergeCell ref="AC33:AC34"/>
    <mergeCell ref="AB35:AB36"/>
    <mergeCell ref="AC35:AC36"/>
    <mergeCell ref="AB37:AB38"/>
    <mergeCell ref="AC37:AC38"/>
    <mergeCell ref="AB39:AB40"/>
    <mergeCell ref="AC39:AC40"/>
    <mergeCell ref="AB41:AB42"/>
    <mergeCell ref="AC41:AC42"/>
    <mergeCell ref="AB43:AB44"/>
    <mergeCell ref="AC43:AC44"/>
    <mergeCell ref="AB45:AB46"/>
    <mergeCell ref="AC45:AC46"/>
    <mergeCell ref="AB47:AB48"/>
    <mergeCell ref="AC47:AC48"/>
    <mergeCell ref="AB49:AB50"/>
    <mergeCell ref="AC49:AC50"/>
    <mergeCell ref="AB61:AB62"/>
    <mergeCell ref="AC61:AC62"/>
    <mergeCell ref="AB63:AB64"/>
    <mergeCell ref="AC63:AC64"/>
    <mergeCell ref="AB65:AB66"/>
    <mergeCell ref="AC65:AC66"/>
    <mergeCell ref="AB51:AB52"/>
    <mergeCell ref="AC51:AC52"/>
    <mergeCell ref="AB53:AB54"/>
    <mergeCell ref="AC53:AC54"/>
    <mergeCell ref="AB55:AB56"/>
    <mergeCell ref="AC55:AC56"/>
    <mergeCell ref="AB57:AB58"/>
    <mergeCell ref="AC57:AC58"/>
    <mergeCell ref="AB59:AB60"/>
    <mergeCell ref="AC59:AC60"/>
    <mergeCell ref="AB69:AB70"/>
    <mergeCell ref="AC69:AC70"/>
    <mergeCell ref="AB71:AB72"/>
    <mergeCell ref="AC71:AC72"/>
    <mergeCell ref="AB73:AB74"/>
    <mergeCell ref="AC73:AC74"/>
    <mergeCell ref="AB75:AB76"/>
    <mergeCell ref="AC75:AC76"/>
    <mergeCell ref="Y75:Y76"/>
    <mergeCell ref="Y69:Y70"/>
    <mergeCell ref="I67:I68"/>
    <mergeCell ref="AC95:AC96"/>
    <mergeCell ref="AB77:AB78"/>
    <mergeCell ref="AC77:AC78"/>
    <mergeCell ref="AB79:AB80"/>
    <mergeCell ref="AC79:AC80"/>
    <mergeCell ref="AB81:AB82"/>
    <mergeCell ref="AC81:AC82"/>
    <mergeCell ref="AB83:AB84"/>
    <mergeCell ref="AC83:AC84"/>
    <mergeCell ref="AB85:AB86"/>
    <mergeCell ref="AC85:AC86"/>
    <mergeCell ref="I91:I92"/>
    <mergeCell ref="I89:I90"/>
    <mergeCell ref="I83:I84"/>
    <mergeCell ref="I81:I82"/>
    <mergeCell ref="I77:I78"/>
    <mergeCell ref="M67:M68"/>
    <mergeCell ref="L69:L70"/>
    <mergeCell ref="M69:M70"/>
    <mergeCell ref="L71:L72"/>
    <mergeCell ref="M71:M72"/>
    <mergeCell ref="L73:L74"/>
    <mergeCell ref="M73:M74"/>
    <mergeCell ref="AB107:AB108"/>
    <mergeCell ref="AC107:AC108"/>
    <mergeCell ref="AB109:AB110"/>
    <mergeCell ref="AC109:AC110"/>
    <mergeCell ref="I63:I64"/>
    <mergeCell ref="AB97:AB98"/>
    <mergeCell ref="AC97:AC98"/>
    <mergeCell ref="AB99:AB100"/>
    <mergeCell ref="AC99:AC100"/>
    <mergeCell ref="AB101:AB102"/>
    <mergeCell ref="AC101:AC102"/>
    <mergeCell ref="AB103:AB104"/>
    <mergeCell ref="AC103:AC104"/>
    <mergeCell ref="AB105:AB106"/>
    <mergeCell ref="AC105:AC106"/>
    <mergeCell ref="AB87:AB88"/>
    <mergeCell ref="AC87:AC88"/>
    <mergeCell ref="AB89:AB90"/>
    <mergeCell ref="AC89:AC90"/>
    <mergeCell ref="AB91:AB92"/>
    <mergeCell ref="AC91:AC92"/>
    <mergeCell ref="AB93:AB94"/>
    <mergeCell ref="AC93:AC94"/>
    <mergeCell ref="AB95:AB96"/>
    <mergeCell ref="L17:L18"/>
    <mergeCell ref="M17:M18"/>
    <mergeCell ref="L19:L20"/>
    <mergeCell ref="M19:M20"/>
    <mergeCell ref="L21:L22"/>
    <mergeCell ref="M21:M22"/>
    <mergeCell ref="L23:L24"/>
    <mergeCell ref="M23:M24"/>
    <mergeCell ref="L25:L26"/>
    <mergeCell ref="M25:M26"/>
    <mergeCell ref="L27:L28"/>
    <mergeCell ref="M27:M28"/>
    <mergeCell ref="L29:L30"/>
    <mergeCell ref="M29:M30"/>
    <mergeCell ref="L31:L32"/>
    <mergeCell ref="M31:M32"/>
    <mergeCell ref="L33:L34"/>
    <mergeCell ref="M33:M34"/>
    <mergeCell ref="L35:L36"/>
    <mergeCell ref="M35:M36"/>
    <mergeCell ref="M59:M60"/>
    <mergeCell ref="L61:L62"/>
    <mergeCell ref="M61:M62"/>
    <mergeCell ref="L63:L64"/>
    <mergeCell ref="M63:M64"/>
    <mergeCell ref="L65:L66"/>
    <mergeCell ref="M65:M66"/>
    <mergeCell ref="M91:M92"/>
    <mergeCell ref="L93:L94"/>
    <mergeCell ref="M93:M94"/>
    <mergeCell ref="L91:L92"/>
    <mergeCell ref="L75:L76"/>
    <mergeCell ref="M75:M76"/>
    <mergeCell ref="Y8:AC8"/>
    <mergeCell ref="Y9:AC9"/>
    <mergeCell ref="L97:L98"/>
    <mergeCell ref="M97:M98"/>
    <mergeCell ref="L99:L100"/>
    <mergeCell ref="M99:M100"/>
    <mergeCell ref="L101:L102"/>
    <mergeCell ref="M101:M102"/>
    <mergeCell ref="L103:L104"/>
    <mergeCell ref="M103:M104"/>
    <mergeCell ref="L87:L88"/>
    <mergeCell ref="M87:M88"/>
    <mergeCell ref="L89:L90"/>
    <mergeCell ref="M89:M90"/>
    <mergeCell ref="L95:L96"/>
    <mergeCell ref="M95:M96"/>
    <mergeCell ref="L77:L78"/>
    <mergeCell ref="M77:M78"/>
    <mergeCell ref="L79:L80"/>
    <mergeCell ref="M79:M80"/>
    <mergeCell ref="L81:L82"/>
    <mergeCell ref="M81:M82"/>
    <mergeCell ref="L83:L84"/>
    <mergeCell ref="M83:M84"/>
    <mergeCell ref="L107:L108"/>
    <mergeCell ref="M107:M108"/>
    <mergeCell ref="L109:L110"/>
    <mergeCell ref="M109:M110"/>
    <mergeCell ref="L105:L106"/>
    <mergeCell ref="M105:M106"/>
    <mergeCell ref="L85:L86"/>
    <mergeCell ref="M85:M86"/>
    <mergeCell ref="I93:I94"/>
    <mergeCell ref="I95:I96"/>
    <mergeCell ref="I97:I98"/>
    <mergeCell ref="I99:I100"/>
    <mergeCell ref="I101:I102"/>
    <mergeCell ref="I103:I104"/>
    <mergeCell ref="I105:I106"/>
    <mergeCell ref="I107:I108"/>
    <mergeCell ref="I109:I110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59:N60"/>
    <mergeCell ref="N61:N62"/>
    <mergeCell ref="N63:N64"/>
    <mergeCell ref="N65:N66"/>
    <mergeCell ref="N67:N68"/>
    <mergeCell ref="N69:N70"/>
    <mergeCell ref="N35:N36"/>
    <mergeCell ref="N37:N38"/>
    <mergeCell ref="N39:N40"/>
    <mergeCell ref="N41:N42"/>
    <mergeCell ref="N43:N44"/>
    <mergeCell ref="N45:N46"/>
    <mergeCell ref="N47:N48"/>
    <mergeCell ref="N49:N50"/>
    <mergeCell ref="N51:N52"/>
    <mergeCell ref="N107:N108"/>
    <mergeCell ref="N109:N110"/>
    <mergeCell ref="L9:N9"/>
    <mergeCell ref="N89:N90"/>
    <mergeCell ref="N91:N92"/>
    <mergeCell ref="N93:N94"/>
    <mergeCell ref="N95:N96"/>
    <mergeCell ref="N97:N98"/>
    <mergeCell ref="N99:N100"/>
    <mergeCell ref="N101:N102"/>
    <mergeCell ref="N103:N104"/>
    <mergeCell ref="N105:N106"/>
    <mergeCell ref="N71:N72"/>
    <mergeCell ref="N73:N74"/>
    <mergeCell ref="N75:N76"/>
    <mergeCell ref="N77:N78"/>
    <mergeCell ref="N79:N80"/>
    <mergeCell ref="N81:N82"/>
    <mergeCell ref="N83:N84"/>
    <mergeCell ref="N85:N86"/>
    <mergeCell ref="N87:N88"/>
    <mergeCell ref="N53:N54"/>
    <mergeCell ref="N55:N56"/>
    <mergeCell ref="N57:N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0 Index to Wksheets</vt:lpstr>
      <vt:lpstr>1 TCEC11 Engines</vt:lpstr>
      <vt:lpstr>2 Div. 4, 3 and 2 Openings</vt:lpstr>
      <vt:lpstr>3 TCEC11 D4...P x-tables</vt:lpstr>
      <vt:lpstr>4 TCEC11 DivP Game</vt:lpstr>
      <vt:lpstr>5 TCEC11 Superfinal games</vt:lpstr>
      <vt:lpstr>'4 TCEC11 DivP Game'!D0_games</vt:lpstr>
      <vt:lpstr>'4 TCEC11 DivP Game'!D0_games_1</vt:lpstr>
      <vt:lpstr>'4 TCEC11 DivP Game'!D0_games_4</vt:lpstr>
      <vt:lpstr>'3 TCEC11 D4...P x-tables'!D0_x_table</vt:lpstr>
      <vt:lpstr>'3 TCEC11 D4...P x-tables'!D0_x_table_1</vt:lpstr>
      <vt:lpstr>'3 TCEC11 D4...P x-tables'!D1_x_table_1</vt:lpstr>
      <vt:lpstr>'3 TCEC11 D4...P x-tables'!D2_x_table_1</vt:lpstr>
      <vt:lpstr>'3 TCEC11 D4...P x-tables'!D3_x_table</vt:lpstr>
      <vt:lpstr>'3 TCEC11 D4...P x-tables'!D4_x_table</vt:lpstr>
      <vt:lpstr>'5 TCEC11 Superfinal games'!SF_games_1</vt:lpstr>
    </vt:vector>
  </TitlesOfParts>
  <Company>University of Reading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Department</dc:creator>
  <cp:lastModifiedBy>Guy Haworth</cp:lastModifiedBy>
  <cp:lastPrinted>2017-12-18T18:47:15Z</cp:lastPrinted>
  <dcterms:created xsi:type="dcterms:W3CDTF">2017-10-20T08:26:00Z</dcterms:created>
  <dcterms:modified xsi:type="dcterms:W3CDTF">2019-11-30T17:06:05Z</dcterms:modified>
</cp:coreProperties>
</file>